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8_{63538154-A645-4C3F-B6A2-2D65EDDF41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jezbovneGrup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3" i="2" l="1"/>
  <c r="AN33" i="2"/>
  <c r="AP33" i="2"/>
  <c r="AL8" i="2"/>
  <c r="AN8" i="2"/>
  <c r="AP8" i="2"/>
  <c r="AL6" i="2"/>
  <c r="BA7" i="2"/>
  <c r="BA6" i="2"/>
  <c r="BA5" i="2"/>
  <c r="BA4" i="2"/>
  <c r="AP5" i="2"/>
  <c r="AP6" i="2"/>
  <c r="AP7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4" i="2"/>
  <c r="AX7" i="2"/>
  <c r="AX6" i="2"/>
  <c r="AX5" i="2"/>
  <c r="AX4" i="2"/>
  <c r="AN5" i="2"/>
  <c r="AN6" i="2"/>
  <c r="AN7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4" i="2"/>
  <c r="AL5" i="2"/>
  <c r="AL7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4" i="2"/>
  <c r="AL35" i="2"/>
  <c r="AL36" i="2"/>
  <c r="AL37" i="2"/>
  <c r="AL38" i="2"/>
  <c r="AL39" i="2"/>
  <c r="AL40" i="2"/>
  <c r="AL41" i="2"/>
  <c r="AL42" i="2"/>
  <c r="AL43" i="2"/>
  <c r="AL44" i="2"/>
  <c r="AL4" i="2"/>
  <c r="AU38" i="2" l="1"/>
  <c r="AU25" i="2"/>
  <c r="AU13" i="2"/>
  <c r="AU33" i="2"/>
  <c r="AU14" i="2"/>
  <c r="AU109" i="2"/>
  <c r="AU97" i="2"/>
  <c r="AU85" i="2"/>
  <c r="AU73" i="2"/>
  <c r="AU61" i="2"/>
  <c r="AU49" i="2"/>
  <c r="AU37" i="2"/>
  <c r="AU24" i="2"/>
  <c r="AU12" i="2"/>
  <c r="AU8" i="2"/>
  <c r="AU28" i="2"/>
  <c r="AU16" i="2"/>
  <c r="AU19" i="2"/>
  <c r="AU40" i="2"/>
  <c r="AU27" i="2"/>
  <c r="AU15" i="2"/>
  <c r="AU39" i="2"/>
  <c r="AU26" i="2"/>
  <c r="AU6" i="2"/>
  <c r="AU18" i="2"/>
  <c r="AU9" i="2"/>
  <c r="AU7" i="2"/>
  <c r="AU108" i="2"/>
  <c r="AU96" i="2"/>
  <c r="AU84" i="2"/>
  <c r="AU72" i="2"/>
  <c r="AU60" i="2"/>
  <c r="AU48" i="2"/>
  <c r="AU36" i="2"/>
  <c r="AU107" i="2"/>
  <c r="AU95" i="2"/>
  <c r="AU83" i="2"/>
  <c r="AU71" i="2"/>
  <c r="AU59" i="2"/>
  <c r="AU47" i="2"/>
  <c r="AU35" i="2"/>
  <c r="AU23" i="2"/>
  <c r="AU11" i="2"/>
  <c r="AU106" i="2"/>
  <c r="AU94" i="2"/>
  <c r="AU82" i="2"/>
  <c r="AU70" i="2"/>
  <c r="AU58" i="2"/>
  <c r="AU46" i="2"/>
  <c r="AU34" i="2"/>
  <c r="AU22" i="2"/>
  <c r="AU10" i="2"/>
  <c r="AU105" i="2"/>
  <c r="AU93" i="2"/>
  <c r="AU81" i="2"/>
  <c r="AU69" i="2"/>
  <c r="AU57" i="2"/>
  <c r="AU45" i="2"/>
  <c r="AU104" i="2"/>
  <c r="AU92" i="2"/>
  <c r="AU80" i="2"/>
  <c r="AU68" i="2"/>
  <c r="AU56" i="2"/>
  <c r="AU103" i="2"/>
  <c r="AU91" i="2"/>
  <c r="AU79" i="2"/>
  <c r="AU67" i="2"/>
  <c r="AU55" i="2"/>
  <c r="AU102" i="2"/>
  <c r="AU90" i="2"/>
  <c r="AU78" i="2"/>
  <c r="AU66" i="2"/>
  <c r="AU54" i="2"/>
  <c r="AU21" i="2"/>
  <c r="AU4" i="2"/>
  <c r="AU101" i="2"/>
  <c r="AU89" i="2"/>
  <c r="AU77" i="2"/>
  <c r="AU65" i="2"/>
  <c r="AU53" i="2"/>
  <c r="AU44" i="2"/>
  <c r="AU32" i="2"/>
  <c r="AU20" i="2"/>
  <c r="AU112" i="2"/>
  <c r="AU100" i="2"/>
  <c r="AU88" i="2"/>
  <c r="AU76" i="2"/>
  <c r="AU64" i="2"/>
  <c r="AU52" i="2"/>
  <c r="AU43" i="2"/>
  <c r="AU31" i="2"/>
  <c r="AU111" i="2"/>
  <c r="AU99" i="2"/>
  <c r="AU87" i="2"/>
  <c r="AU75" i="2"/>
  <c r="AU63" i="2"/>
  <c r="AU51" i="2"/>
  <c r="AU42" i="2"/>
  <c r="AU30" i="2"/>
  <c r="AU110" i="2"/>
  <c r="AU98" i="2"/>
  <c r="AU86" i="2"/>
  <c r="AU74" i="2"/>
  <c r="AU62" i="2"/>
  <c r="AU50" i="2"/>
  <c r="AU41" i="2"/>
  <c r="AU29" i="2"/>
  <c r="AU17" i="2"/>
  <c r="AU5" i="2"/>
</calcChain>
</file>

<file path=xl/sharedStrings.xml><?xml version="1.0" encoding="utf-8"?>
<sst xmlns="http://schemas.openxmlformats.org/spreadsheetml/2006/main" count="243" uniqueCount="70">
  <si>
    <t>V1</t>
  </si>
  <si>
    <t>V2</t>
  </si>
  <si>
    <t>V5</t>
  </si>
  <si>
    <t>V3</t>
  </si>
  <si>
    <t>V4</t>
  </si>
  <si>
    <t>S1</t>
  </si>
  <si>
    <t>S2</t>
  </si>
  <si>
    <t>Uvod u oftalmologiju</t>
  </si>
  <si>
    <t>Orbita, vjeđe, suzni uređaj</t>
  </si>
  <si>
    <t>Spojnica</t>
  </si>
  <si>
    <t>Pristup i metode pretrage oftalmoloških bolesnika</t>
  </si>
  <si>
    <t xml:space="preserve">Rožnica i bjeloočnica </t>
  </si>
  <si>
    <t>Srednja očna ovojnica</t>
  </si>
  <si>
    <t>Bolesti površine oka</t>
  </si>
  <si>
    <t>Mrežnica</t>
  </si>
  <si>
    <t>Leća i staklovina</t>
  </si>
  <si>
    <t>Etiopatogeneza i terapija uveitisa</t>
  </si>
  <si>
    <t>Glaukom</t>
  </si>
  <si>
    <t>Neurooftalmologija</t>
  </si>
  <si>
    <t>Optika i refrakcija oka</t>
  </si>
  <si>
    <t>Strabizam, ortoptika i pleoptika</t>
  </si>
  <si>
    <t>Ozljede oka</t>
  </si>
  <si>
    <t>Zavod za prednji očni segment</t>
  </si>
  <si>
    <t>Operacijska dvorana</t>
  </si>
  <si>
    <t>Ambulanta za strabizam</t>
  </si>
  <si>
    <t>Tamna soba 1</t>
  </si>
  <si>
    <t>Ambulanta za retinu</t>
  </si>
  <si>
    <t>T1</t>
  </si>
  <si>
    <t>Ambulanta za orbitu i kontaktne leće</t>
  </si>
  <si>
    <t>Tamna soba 2</t>
  </si>
  <si>
    <t>Ambulanta za glaukom</t>
  </si>
  <si>
    <t>T2</t>
  </si>
  <si>
    <t>Operacijska i konzervativna terapija bolesti vjeđa, suznih putova i orbite.</t>
  </si>
  <si>
    <t>Akutni i kronični gubitak vida, Crveno oko</t>
  </si>
  <si>
    <t>Cirkulacijske promjene retine i senilna makularna degeneracija</t>
  </si>
  <si>
    <t>Određivanje naočala. Ambliopija i strabizam-dijagnostika, podjela i liječenje.</t>
  </si>
  <si>
    <t>Operacije i primjena lasera u oftalmologiji. Ozljeda oka iprva pomoć.</t>
  </si>
  <si>
    <t>Priprema za OSKI</t>
  </si>
  <si>
    <t>Primjeri iz prakse</t>
  </si>
  <si>
    <t>Glaukom i bolesti vidnog živca, edem papile, neuritis i optikoneuropatije</t>
  </si>
  <si>
    <t>OFTALMOLOGIJA</t>
  </si>
  <si>
    <t>JMBAG</t>
  </si>
  <si>
    <t>Turnus</t>
  </si>
  <si>
    <t>Seminarska grupa</t>
  </si>
  <si>
    <t>Vježbovna grupa</t>
  </si>
  <si>
    <t>Studij  MEDICINA – popis studenata ak. god. 2024./2025.</t>
  </si>
  <si>
    <t>ŠI</t>
  </si>
  <si>
    <t>ZD</t>
  </si>
  <si>
    <t>Može pristupiti ispitu?</t>
  </si>
  <si>
    <t>Ocjena OSKI</t>
  </si>
  <si>
    <t>Broj bodova na pismenom ispitu</t>
  </si>
  <si>
    <t>Ocjena Pismeni ispit</t>
  </si>
  <si>
    <t>Ocjena Usmeni ispit</t>
  </si>
  <si>
    <t>Konačna ocjena</t>
  </si>
  <si>
    <t>Ispitivač</t>
  </si>
  <si>
    <t>Mjesto usmenog ispita</t>
  </si>
  <si>
    <t>Vrijeme usmenog ispita</t>
  </si>
  <si>
    <t>1. ispitni rok</t>
  </si>
  <si>
    <t>Bodovi OSKI</t>
  </si>
  <si>
    <t>Red.Br.</t>
  </si>
  <si>
    <t>OSKI Ocjena</t>
  </si>
  <si>
    <t>Broj pitanja na pismenom ispitu</t>
  </si>
  <si>
    <t>Raspon bodova</t>
  </si>
  <si>
    <t>Pismeni ocjena</t>
  </si>
  <si>
    <t>Prof. Bućan</t>
  </si>
  <si>
    <t>Doc. Lešin</t>
  </si>
  <si>
    <t>Izv. prof. Znaor</t>
  </si>
  <si>
    <t>Ured Klinike</t>
  </si>
  <si>
    <t>Odjel</t>
  </si>
  <si>
    <t>Knjižnica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</si>
</sst>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92D05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20" fontId="0" fillId="0" borderId="0" xfId="0" applyNumberFormat="1" applyProtection="1">
      <protection locked="0"/>
    </xf>
    <xf numFmtId="0" fontId="0" fillId="7" borderId="0" xfId="0" applyFill="1" applyProtection="1">
      <protection locked="0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1" fontId="0" fillId="6" borderId="0" xfId="0" applyNumberFormat="1" applyFill="1"/>
    <xf numFmtId="0" fontId="0" fillId="6" borderId="0" xfId="0" applyFill="1"/>
    <xf numFmtId="0" fontId="0" fillId="3" borderId="1" xfId="0" applyFill="1" applyBorder="1" applyAlignment="1">
      <alignment textRotation="90"/>
    </xf>
    <xf numFmtId="0" fontId="0" fillId="3" borderId="2" xfId="0" applyFill="1" applyBorder="1" applyAlignment="1">
      <alignment textRotation="90"/>
    </xf>
    <xf numFmtId="0" fontId="0" fillId="3" borderId="20" xfId="0" applyFill="1" applyBorder="1" applyAlignment="1">
      <alignment textRotation="90"/>
    </xf>
    <xf numFmtId="0" fontId="0" fillId="4" borderId="3" xfId="0" applyFill="1" applyBorder="1" applyAlignment="1">
      <alignment textRotation="90"/>
    </xf>
    <xf numFmtId="0" fontId="0" fillId="4" borderId="1" xfId="0" applyFill="1" applyBorder="1" applyAlignment="1">
      <alignment textRotation="90"/>
    </xf>
    <xf numFmtId="0" fontId="0" fillId="4" borderId="2" xfId="0" applyFill="1" applyBorder="1" applyAlignment="1">
      <alignment textRotation="90"/>
    </xf>
    <xf numFmtId="0" fontId="0" fillId="2" borderId="3" xfId="0" applyFill="1" applyBorder="1" applyAlignment="1">
      <alignment textRotation="90"/>
    </xf>
    <xf numFmtId="0" fontId="0" fillId="2" borderId="1" xfId="0" applyFill="1" applyBorder="1" applyAlignment="1">
      <alignment textRotation="90"/>
    </xf>
    <xf numFmtId="2" fontId="0" fillId="10" borderId="4" xfId="0" applyNumberFormat="1" applyFill="1" applyBorder="1" applyAlignment="1">
      <alignment textRotation="90"/>
    </xf>
    <xf numFmtId="1" fontId="0" fillId="9" borderId="4" xfId="0" applyNumberFormat="1" applyFill="1" applyBorder="1" applyAlignment="1">
      <alignment textRotation="90"/>
    </xf>
    <xf numFmtId="0" fontId="0" fillId="9" borderId="4" xfId="0" applyFill="1" applyBorder="1" applyAlignment="1">
      <alignment textRotation="90"/>
    </xf>
    <xf numFmtId="0" fontId="0" fillId="8" borderId="4" xfId="0" applyFill="1" applyBorder="1" applyAlignment="1">
      <alignment textRotation="90"/>
    </xf>
    <xf numFmtId="0" fontId="0" fillId="4" borderId="4" xfId="0" applyFill="1" applyBorder="1" applyAlignment="1">
      <alignment textRotation="90"/>
    </xf>
    <xf numFmtId="0" fontId="0" fillId="11" borderId="4" xfId="0" applyFill="1" applyBorder="1" applyAlignment="1">
      <alignment textRotation="90"/>
    </xf>
    <xf numFmtId="0" fontId="0" fillId="9" borderId="15" xfId="0" applyFill="1" applyBorder="1" applyAlignment="1">
      <alignment textRotation="90"/>
    </xf>
    <xf numFmtId="0" fontId="0" fillId="8" borderId="15" xfId="0" applyFill="1" applyBorder="1" applyAlignment="1">
      <alignment textRotation="90"/>
    </xf>
    <xf numFmtId="0" fontId="3" fillId="0" borderId="16" xfId="0" applyFont="1" applyBorder="1"/>
    <xf numFmtId="0" fontId="0" fillId="0" borderId="2" xfId="0" applyBorder="1"/>
    <xf numFmtId="0" fontId="0" fillId="0" borderId="20" xfId="0" applyBorder="1"/>
    <xf numFmtId="0" fontId="0" fillId="5" borderId="3" xfId="0" applyFill="1" applyBorder="1"/>
    <xf numFmtId="0" fontId="4" fillId="0" borderId="2" xfId="0" applyFont="1" applyBorder="1"/>
    <xf numFmtId="0" fontId="4" fillId="0" borderId="1" xfId="0" applyFont="1" applyBorder="1"/>
    <xf numFmtId="20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5" borderId="1" xfId="0" applyFill="1" applyBorder="1"/>
    <xf numFmtId="0" fontId="3" fillId="12" borderId="16" xfId="0" applyFont="1" applyFill="1" applyBorder="1"/>
    <xf numFmtId="0" fontId="4" fillId="5" borderId="2" xfId="0" applyFont="1" applyFill="1" applyBorder="1"/>
    <xf numFmtId="0" fontId="5" fillId="0" borderId="1" xfId="0" applyFont="1" applyBorder="1"/>
    <xf numFmtId="20" fontId="2" fillId="0" borderId="0" xfId="0" applyNumberFormat="1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17" xfId="0" applyFont="1" applyBorder="1"/>
    <xf numFmtId="0" fontId="0" fillId="0" borderId="5" xfId="0" applyBorder="1"/>
    <xf numFmtId="0" fontId="0" fillId="0" borderId="1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3" fillId="0" borderId="18" xfId="0" applyFont="1" applyBorder="1"/>
    <xf numFmtId="0" fontId="0" fillId="0" borderId="8" xfId="0" applyBorder="1"/>
    <xf numFmtId="0" fontId="0" fillId="0" borderId="21" xfId="0" applyBorder="1"/>
    <xf numFmtId="0" fontId="0" fillId="0" borderId="9" xfId="0" applyBorder="1"/>
    <xf numFmtId="0" fontId="4" fillId="0" borderId="7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9" xfId="0" applyFont="1" applyBorder="1"/>
    <xf numFmtId="0" fontId="0" fillId="0" borderId="11" xfId="0" applyBorder="1"/>
    <xf numFmtId="0" fontId="0" fillId="0" borderId="2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12"/>
  <sheetViews>
    <sheetView tabSelected="1" topLeftCell="A3" workbookViewId="0">
      <pane xSplit="2" ySplit="1" topLeftCell="C10" activePane="bottomRight" state="frozen"/>
      <selection activeCell="A3" sqref="A3"/>
      <selection pane="topRight" activeCell="E3" sqref="E3"/>
      <selection pane="bottomLeft" activeCell="A4" sqref="A4"/>
      <selection pane="bottomRight" activeCell="AQ51" sqref="AQ51"/>
    </sheetView>
  </sheetViews>
  <sheetFormatPr defaultColWidth="8.77734375" defaultRowHeight="14.4" x14ac:dyDescent="0.3"/>
  <cols>
    <col min="2" max="2" width="11" style="9" bestFit="1" customWidth="1"/>
    <col min="3" max="3" width="14.44140625" style="35" customWidth="1"/>
    <col min="4" max="16" width="3.6640625" hidden="1" customWidth="1"/>
    <col min="17" max="17" width="16.6640625" style="35" hidden="1" customWidth="1"/>
    <col min="18" max="26" width="3.6640625" hidden="1" customWidth="1"/>
    <col min="27" max="27" width="15.6640625" style="35" hidden="1" customWidth="1"/>
    <col min="28" max="37" width="3.6640625" hidden="1" customWidth="1"/>
    <col min="38" max="38" width="8.77734375" style="8" hidden="1" customWidth="1"/>
    <col min="39" max="39" width="8.77734375" style="9" customWidth="1"/>
    <col min="40" max="42" width="8.77734375" customWidth="1"/>
    <col min="43" max="43" width="16" customWidth="1"/>
    <col min="44" max="45" width="8.77734375" customWidth="1"/>
  </cols>
  <sheetData>
    <row r="1" spans="1:58" x14ac:dyDescent="0.3">
      <c r="B1" s="6" t="s">
        <v>45</v>
      </c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"/>
      <c r="R1" s="1"/>
      <c r="S1" s="1"/>
      <c r="T1" s="1"/>
      <c r="U1" s="1"/>
      <c r="V1" s="1"/>
      <c r="W1" s="1"/>
      <c r="X1" s="1"/>
      <c r="Y1" s="1"/>
      <c r="Z1" s="1"/>
      <c r="AA1" s="7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58" x14ac:dyDescent="0.3">
      <c r="B2" s="6" t="s">
        <v>40</v>
      </c>
      <c r="C2" s="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"/>
      <c r="R2" s="1"/>
      <c r="S2" s="1"/>
      <c r="T2" s="1"/>
      <c r="U2" s="1"/>
      <c r="V2" s="1"/>
      <c r="W2" s="1"/>
      <c r="X2" s="1"/>
      <c r="Y2" s="1"/>
      <c r="Z2" s="1"/>
      <c r="AA2" s="7"/>
      <c r="AB2" s="1"/>
      <c r="AC2" s="1"/>
      <c r="AD2" s="1"/>
      <c r="AE2" s="1"/>
      <c r="AF2" s="1"/>
      <c r="AG2" s="1"/>
      <c r="AH2" s="1"/>
      <c r="AI2" s="1"/>
      <c r="AJ2" s="1"/>
      <c r="AK2" s="1"/>
      <c r="AM2" s="10" t="s">
        <v>57</v>
      </c>
      <c r="AN2" s="11"/>
      <c r="AO2" s="11"/>
      <c r="AP2" s="11"/>
      <c r="AQ2" s="11"/>
      <c r="AR2" s="11"/>
      <c r="AS2" s="11"/>
      <c r="AT2" s="11"/>
      <c r="AU2" s="11"/>
    </row>
    <row r="3" spans="1:58" ht="124.05" customHeight="1" x14ac:dyDescent="0.3">
      <c r="A3" s="1" t="s">
        <v>59</v>
      </c>
      <c r="B3" s="6" t="s">
        <v>41</v>
      </c>
      <c r="C3" s="7" t="s">
        <v>42</v>
      </c>
      <c r="D3" s="12" t="s">
        <v>7</v>
      </c>
      <c r="E3" s="12" t="s">
        <v>8</v>
      </c>
      <c r="F3" s="12" t="s">
        <v>9</v>
      </c>
      <c r="G3" s="12" t="s">
        <v>11</v>
      </c>
      <c r="H3" s="12" t="s">
        <v>12</v>
      </c>
      <c r="I3" s="12" t="s">
        <v>14</v>
      </c>
      <c r="J3" s="12" t="s">
        <v>15</v>
      </c>
      <c r="K3" s="12" t="s">
        <v>17</v>
      </c>
      <c r="L3" s="12" t="s">
        <v>18</v>
      </c>
      <c r="M3" s="12" t="s">
        <v>19</v>
      </c>
      <c r="N3" s="12" t="s">
        <v>20</v>
      </c>
      <c r="O3" s="13" t="s">
        <v>21</v>
      </c>
      <c r="P3" s="14"/>
      <c r="Q3" s="7" t="s">
        <v>43</v>
      </c>
      <c r="R3" s="15" t="s">
        <v>33</v>
      </c>
      <c r="S3" s="16" t="s">
        <v>13</v>
      </c>
      <c r="T3" s="16" t="s">
        <v>34</v>
      </c>
      <c r="U3" s="16" t="s">
        <v>16</v>
      </c>
      <c r="V3" s="16" t="s">
        <v>39</v>
      </c>
      <c r="W3" s="16" t="s">
        <v>35</v>
      </c>
      <c r="X3" s="16" t="s">
        <v>36</v>
      </c>
      <c r="Y3" s="16" t="s">
        <v>32</v>
      </c>
      <c r="Z3" s="17" t="s">
        <v>10</v>
      </c>
      <c r="AA3" s="7" t="s">
        <v>44</v>
      </c>
      <c r="AB3" s="18" t="s">
        <v>30</v>
      </c>
      <c r="AC3" s="19" t="s">
        <v>28</v>
      </c>
      <c r="AD3" s="19" t="s">
        <v>26</v>
      </c>
      <c r="AE3" s="19" t="s">
        <v>24</v>
      </c>
      <c r="AF3" s="19" t="s">
        <v>23</v>
      </c>
      <c r="AG3" s="19" t="s">
        <v>38</v>
      </c>
      <c r="AH3" s="19" t="s">
        <v>37</v>
      </c>
      <c r="AI3" s="19" t="s">
        <v>25</v>
      </c>
      <c r="AJ3" s="19" t="s">
        <v>29</v>
      </c>
      <c r="AK3" s="19" t="s">
        <v>22</v>
      </c>
      <c r="AL3" s="20" t="s">
        <v>48</v>
      </c>
      <c r="AM3" s="21" t="s">
        <v>58</v>
      </c>
      <c r="AN3" s="22" t="s">
        <v>49</v>
      </c>
      <c r="AO3" s="23" t="s">
        <v>50</v>
      </c>
      <c r="AP3" s="23" t="s">
        <v>51</v>
      </c>
      <c r="AQ3" s="24" t="s">
        <v>54</v>
      </c>
      <c r="AR3" s="24" t="s">
        <v>55</v>
      </c>
      <c r="AS3" s="24" t="s">
        <v>56</v>
      </c>
      <c r="AT3" s="24" t="s">
        <v>52</v>
      </c>
      <c r="AU3" s="25" t="s">
        <v>53</v>
      </c>
      <c r="AV3" s="2"/>
      <c r="AW3" s="26" t="s">
        <v>60</v>
      </c>
      <c r="AX3" s="26" t="s">
        <v>62</v>
      </c>
      <c r="AY3" s="27" t="s">
        <v>61</v>
      </c>
      <c r="AZ3" s="27" t="s">
        <v>63</v>
      </c>
      <c r="BA3" s="27" t="s">
        <v>62</v>
      </c>
      <c r="BB3" s="2"/>
    </row>
    <row r="4" spans="1:58" x14ac:dyDescent="0.3">
      <c r="A4" s="1">
        <v>1</v>
      </c>
      <c r="B4" s="6">
        <v>63042198</v>
      </c>
      <c r="C4" s="7" t="s">
        <v>27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28">
        <v>1</v>
      </c>
      <c r="O4" s="29">
        <v>1</v>
      </c>
      <c r="P4" s="30">
        <v>1</v>
      </c>
      <c r="Q4" s="7" t="s">
        <v>5</v>
      </c>
      <c r="R4" s="31">
        <v>1</v>
      </c>
      <c r="S4" s="1">
        <v>1</v>
      </c>
      <c r="T4" s="1">
        <v>1</v>
      </c>
      <c r="U4" s="1">
        <v>1</v>
      </c>
      <c r="V4" s="1">
        <v>1</v>
      </c>
      <c r="W4" s="28">
        <v>1</v>
      </c>
      <c r="X4" s="1">
        <v>1</v>
      </c>
      <c r="Y4" s="1">
        <v>1</v>
      </c>
      <c r="Z4" s="32">
        <v>1</v>
      </c>
      <c r="AA4" s="7" t="s">
        <v>0</v>
      </c>
      <c r="AB4" s="33">
        <v>1</v>
      </c>
      <c r="AC4" s="1">
        <v>1</v>
      </c>
      <c r="AD4" s="1"/>
      <c r="AE4" s="33">
        <v>1</v>
      </c>
      <c r="AF4" s="1">
        <v>1</v>
      </c>
      <c r="AG4" s="1">
        <v>1</v>
      </c>
      <c r="AH4" s="33">
        <v>1</v>
      </c>
      <c r="AI4" s="1">
        <v>1</v>
      </c>
      <c r="AJ4" s="33">
        <v>1</v>
      </c>
      <c r="AK4" s="33">
        <v>1</v>
      </c>
      <c r="AL4" s="8" t="str">
        <f>IF((SUM(D4:AK4)/30.5&gt;0.69),"DA","ne")</f>
        <v>DA</v>
      </c>
      <c r="AM4" s="9">
        <v>32</v>
      </c>
      <c r="AN4" s="9">
        <f t="shared" ref="AN4:AN35" si="0">IF(AM4="","",IF(AM4+0&lt;17,1,IF(AM4+0&lt;=16+INT(MAX(0,MIN(34,MAX($AM:$AM))-16)/4),2,IF(AM4+0&lt;=16+2*INT(MAX(0,MIN(34,MAX($AM:$AM))-16)/4)+IF(MOD(MAX(0,MIN(34,MAX($AM:$AM))-16),4)=3,1,0),3,IF(AM4+0&lt;=16+3*INT(MAX(0,MIN(34,MAX($AM:$AM))-16)/4)+IF(MOD(MAX(0,MIN(34,MAX($AM:$AM))-16),4)=3,1,0)+IF(MOD(MAX(0,MIN(34,MAX($AM:$AM))-16),4)&gt;=2,1,0),4,5)))))</f>
        <v>5</v>
      </c>
      <c r="AO4" s="3">
        <v>44</v>
      </c>
      <c r="AP4">
        <f t="shared" ref="AP4:AP35" si="1">IF(AO4="","",IF(AY$4="","",IF(AO4+0&gt;AY$4,"ERROR",IF(AO4+0&lt;AY$4/2,1,IF(AO4+0&lt;=AY$4/2-1+INT(MAX(0,MIN(AY$4,MAX($AO:$AO))-(AY$4/2-1))/4),2,IF(AO4+0&lt;=AY$4/2-1+2*INT(MAX(0,MIN(AY$4,MAX($AO:$AO))-(AY$4/2-1))/4)+IF(MOD(MAX(0,MIN(AY$4,MAX($AO:$AO))-(AY$4/2-1)),4)=3,1,0),3,IF(AO4+0&lt;=AY$4/2-1+3*INT(MAX(0,MIN(AY$4,MAX($AO:$AO))-(AY$4/2-1))/4)+IF(MOD(MAX(0,MIN(AY$4,MAX($AO:$AO))-(AY$4/2-1)),4)=3,1,0)+IF(MOD(MAX(0,MIN(AY$4,MAX($AO:$AO))-(AY$4/2-1)),4)&gt;=2,1,0),4,5)))))))</f>
        <v>5</v>
      </c>
      <c r="AQ4" t="s">
        <v>64</v>
      </c>
      <c r="AR4" t="s">
        <v>67</v>
      </c>
      <c r="AS4" s="4">
        <v>0.5</v>
      </c>
      <c r="AT4" s="3"/>
      <c r="AU4" t="str">
        <f>IF(AND(ISNUMBER(AN4),ISNUMBER(AP4),ISNUMBER(AT4)),ROUND(AN4*0.25+AP4*0.25+AT4*0.5,0),"")</f>
        <v/>
      </c>
      <c r="AW4" s="35">
        <v>2</v>
      </c>
      <c r="AX4" s="35" t="str">
        <f>"17-"&amp;(16+INT(MAX(0,MIN(34,MAX($AM:$AM))-16)/4))</f>
        <v>17-20</v>
      </c>
      <c r="AY4">
        <v>50</v>
      </c>
      <c r="AZ4" s="35">
        <v>2</v>
      </c>
      <c r="BA4" s="35" t="str">
        <f>IF(AY$4="","",(AY$4/2)&amp;"-"&amp;((AY$4/2-1)+INT(MAX(0,MIN(AY$4,MAX($AO:$AO))-(AY$4/2-1))/4)))</f>
        <v>25-30</v>
      </c>
      <c r="BB4" s="3"/>
      <c r="BC4" s="3"/>
      <c r="BD4" s="3"/>
      <c r="BE4" s="3"/>
      <c r="BF4" s="3"/>
    </row>
    <row r="5" spans="1:58" x14ac:dyDescent="0.3">
      <c r="A5" s="1">
        <v>2</v>
      </c>
      <c r="B5" s="6">
        <v>63039762</v>
      </c>
      <c r="C5" s="7" t="s">
        <v>27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28">
        <v>1</v>
      </c>
      <c r="O5" s="29">
        <v>1</v>
      </c>
      <c r="P5" s="30">
        <v>1</v>
      </c>
      <c r="Q5" s="7" t="s">
        <v>5</v>
      </c>
      <c r="R5" s="31">
        <v>1</v>
      </c>
      <c r="S5" s="1">
        <v>1</v>
      </c>
      <c r="T5" s="1">
        <v>1</v>
      </c>
      <c r="U5" s="1">
        <v>1</v>
      </c>
      <c r="V5" s="1">
        <v>1</v>
      </c>
      <c r="W5" s="28">
        <v>1</v>
      </c>
      <c r="X5" s="1">
        <v>1</v>
      </c>
      <c r="Y5" s="1"/>
      <c r="Z5" s="32">
        <v>1</v>
      </c>
      <c r="AA5" s="7" t="s">
        <v>0</v>
      </c>
      <c r="AB5" s="33">
        <v>1</v>
      </c>
      <c r="AC5" s="1">
        <v>1</v>
      </c>
      <c r="AD5" s="1"/>
      <c r="AE5" s="33">
        <v>1</v>
      </c>
      <c r="AF5" s="1">
        <v>1</v>
      </c>
      <c r="AG5" s="1">
        <v>1</v>
      </c>
      <c r="AH5" s="33">
        <v>1</v>
      </c>
      <c r="AI5" s="1">
        <v>1</v>
      </c>
      <c r="AJ5" s="33">
        <v>1</v>
      </c>
      <c r="AK5" s="33">
        <v>1</v>
      </c>
      <c r="AL5" s="8" t="str">
        <f t="shared" ref="AL5:AL44" si="2">IF((SUM(D5:AK5)/30.5&gt;0.69),"DA","ne")</f>
        <v>DA</v>
      </c>
      <c r="AM5" s="9">
        <v>31</v>
      </c>
      <c r="AN5" s="9">
        <f t="shared" si="0"/>
        <v>5</v>
      </c>
      <c r="AO5" s="3">
        <v>38</v>
      </c>
      <c r="AP5">
        <f t="shared" si="1"/>
        <v>4</v>
      </c>
      <c r="AQ5" t="s">
        <v>64</v>
      </c>
      <c r="AR5" t="s">
        <v>67</v>
      </c>
      <c r="AS5" s="4">
        <v>0.5</v>
      </c>
      <c r="AT5" s="3"/>
      <c r="AU5" t="str">
        <f t="shared" ref="AU5:AU44" si="3">IF(AND(ISNUMBER(AN5),ISNUMBER(AP5),ISNUMBER(AT5)),ROUND(AN5*0.25+AP5*0.25+AT5*0.5,0),"")</f>
        <v/>
      </c>
      <c r="AW5" s="35">
        <v>3</v>
      </c>
      <c r="AX5" s="35" t="str">
        <f>(17+INT(MAX(0,MIN(34,MAX($AM:$AM))-16)/4))&amp;"-"&amp;(16+2*INT(MAX(0,MIN(34,MAX($AM:$AM))-16)/4)+IF(MOD(MAX(0,MIN(34,MAX($AM:$AM))-16),4)=3,1,0))</f>
        <v>21-24</v>
      </c>
      <c r="AZ5" s="35">
        <v>3</v>
      </c>
      <c r="BA5" s="35" t="str">
        <f>IF(AY$4="","",((AY$4/2)+INT(MAX(0,MIN(AY$4,MAX($AO:$AO))-(AY$4/2-1))/4))&amp;"-"&amp;((AY$4/2-1)+2*INT(MAX(0,MIN(AY$4,MAX($AO:$AO))-(AY$4/2-1))/4)+IF(MOD(MAX(0,MIN(AY$4,MAX($AO:$AO))-(AY$4/2-1)),4)=3,1,0)))</f>
        <v>31-36</v>
      </c>
      <c r="BB5" s="3"/>
      <c r="BC5" s="3"/>
      <c r="BD5" s="3"/>
      <c r="BE5" s="3"/>
      <c r="BF5" s="3"/>
    </row>
    <row r="6" spans="1:58" x14ac:dyDescent="0.3">
      <c r="A6" s="1">
        <v>3</v>
      </c>
      <c r="B6" s="1">
        <v>63041507</v>
      </c>
      <c r="C6" s="7" t="s">
        <v>27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28">
        <v>1</v>
      </c>
      <c r="O6" s="29">
        <v>1</v>
      </c>
      <c r="P6" s="30">
        <v>1</v>
      </c>
      <c r="Q6" s="7" t="s">
        <v>5</v>
      </c>
      <c r="R6" s="31">
        <v>1</v>
      </c>
      <c r="S6" s="1">
        <v>1</v>
      </c>
      <c r="T6" s="1">
        <v>1</v>
      </c>
      <c r="U6" s="1">
        <v>1</v>
      </c>
      <c r="V6" s="1">
        <v>1</v>
      </c>
      <c r="W6" s="28">
        <v>1</v>
      </c>
      <c r="X6" s="1">
        <v>1</v>
      </c>
      <c r="Y6" s="1"/>
      <c r="Z6" s="32">
        <v>1</v>
      </c>
      <c r="AA6" s="7" t="s">
        <v>0</v>
      </c>
      <c r="AB6" s="33">
        <v>1</v>
      </c>
      <c r="AC6" s="1">
        <v>1</v>
      </c>
      <c r="AD6" s="1"/>
      <c r="AE6" s="33">
        <v>1</v>
      </c>
      <c r="AF6" s="1">
        <v>1</v>
      </c>
      <c r="AG6" s="1">
        <v>1</v>
      </c>
      <c r="AH6" s="33">
        <v>1</v>
      </c>
      <c r="AI6" s="1">
        <v>1</v>
      </c>
      <c r="AJ6" s="33">
        <v>1</v>
      </c>
      <c r="AK6" s="33">
        <v>1</v>
      </c>
      <c r="AL6" s="8" t="str">
        <f t="shared" si="2"/>
        <v>DA</v>
      </c>
      <c r="AM6" s="9">
        <v>33</v>
      </c>
      <c r="AN6" s="9">
        <f t="shared" si="0"/>
        <v>5</v>
      </c>
      <c r="AO6" s="3">
        <v>38</v>
      </c>
      <c r="AP6">
        <f t="shared" si="1"/>
        <v>4</v>
      </c>
      <c r="AQ6" t="s">
        <v>64</v>
      </c>
      <c r="AR6" t="s">
        <v>67</v>
      </c>
      <c r="AS6" s="4">
        <v>0.5</v>
      </c>
      <c r="AT6" s="3"/>
      <c r="AU6" t="str">
        <f t="shared" si="3"/>
        <v/>
      </c>
      <c r="AW6" s="35">
        <v>4</v>
      </c>
      <c r="AX6" s="35" t="str">
        <f>(17+2*INT(MAX(0,MIN(34,MAX($AM:$AM))-16)/4)+IF(MOD(MAX(0,MIN(34,MAX($AM:$AM))-16),4)=3,1,0))&amp;"-"&amp;(16+3*INT(MAX(0,MIN(34,MAX($AM:$AM))-16)/4)+IF(MOD(MAX(0,MIN(34,MAX($AM:$AM))-16),4)=3,1,0)+IF(MOD(MAX(0,MIN(34,MAX($AM:$AM))-16),4)&gt;=2,1,0))</f>
        <v>25-29</v>
      </c>
      <c r="AZ6" s="35">
        <v>4</v>
      </c>
      <c r="BA6" s="35" t="str">
        <f>IF(AY$4="","",((AY$4/2-1)+2*INT(MAX(0,MIN(AY$4,MAX($AO:$AO))-(AY$4/2-1))/4)+IF(MOD(MAX(0,MIN(AY$4,MAX($AO:$AO))-(AY$4/2-1)),4)=3,1,0)+1)&amp;"-"&amp;((AY$4/2-1)+3*INT(MAX(0,MIN(AY$4,MAX($AO:$AO))-(AY$4/2-1))/4)+IF(MOD(MAX(0,MIN(AY$4,MAX($AO:$AO))-(AY$4/2-1)),4)=3,1,0)+IF(MOD(MAX(0,MIN(AY$4,MAX($AO:$AO))-(AY$4/2-1)),4)&gt;=2,1,0)))</f>
        <v>37-42</v>
      </c>
      <c r="BB6" s="3"/>
      <c r="BC6" s="3"/>
      <c r="BD6" s="3"/>
      <c r="BE6" s="3"/>
      <c r="BF6" s="3"/>
    </row>
    <row r="7" spans="1:58" x14ac:dyDescent="0.3">
      <c r="A7" s="1">
        <v>4</v>
      </c>
      <c r="B7" s="1">
        <v>63044171</v>
      </c>
      <c r="C7" s="7" t="s">
        <v>27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28">
        <v>1</v>
      </c>
      <c r="O7" s="29">
        <v>1</v>
      </c>
      <c r="P7" s="30">
        <v>1</v>
      </c>
      <c r="Q7" s="7" t="s">
        <v>5</v>
      </c>
      <c r="R7" s="36">
        <v>1</v>
      </c>
      <c r="S7" s="37">
        <v>1</v>
      </c>
      <c r="T7" s="1">
        <v>1</v>
      </c>
      <c r="U7" s="1">
        <v>1</v>
      </c>
      <c r="V7" s="1">
        <v>1</v>
      </c>
      <c r="W7" s="28">
        <v>1</v>
      </c>
      <c r="X7" s="1">
        <v>1</v>
      </c>
      <c r="Y7" s="1">
        <v>1</v>
      </c>
      <c r="Z7" s="32">
        <v>1</v>
      </c>
      <c r="AA7" s="7" t="s">
        <v>0</v>
      </c>
      <c r="AB7" s="33">
        <v>1</v>
      </c>
      <c r="AC7" s="1">
        <v>1</v>
      </c>
      <c r="AD7" s="1"/>
      <c r="AE7" s="33">
        <v>1</v>
      </c>
      <c r="AF7" s="1">
        <v>1</v>
      </c>
      <c r="AG7" s="1">
        <v>1</v>
      </c>
      <c r="AH7" s="33">
        <v>1</v>
      </c>
      <c r="AI7" s="1">
        <v>1</v>
      </c>
      <c r="AJ7" s="33">
        <v>1</v>
      </c>
      <c r="AK7" s="33">
        <v>1</v>
      </c>
      <c r="AL7" s="8" t="str">
        <f t="shared" si="2"/>
        <v>DA</v>
      </c>
      <c r="AM7" s="9">
        <v>25</v>
      </c>
      <c r="AN7" s="9">
        <f t="shared" si="0"/>
        <v>4</v>
      </c>
      <c r="AO7" s="3">
        <v>31</v>
      </c>
      <c r="AP7">
        <f t="shared" si="1"/>
        <v>3</v>
      </c>
      <c r="AQ7" t="s">
        <v>64</v>
      </c>
      <c r="AR7" t="s">
        <v>67</v>
      </c>
      <c r="AS7" s="4">
        <v>0.5</v>
      </c>
      <c r="AT7" s="3"/>
      <c r="AU7" t="str">
        <f t="shared" si="3"/>
        <v/>
      </c>
      <c r="AW7" s="35">
        <v>5</v>
      </c>
      <c r="AX7" s="35" t="str">
        <f>(17+3*INT(MAX(0,MIN(34,MAX($AM:$AM))-16)/4)+IF(MOD(MAX(0,MIN(34,MAX($AM:$AM))-16),4)=3,1,0)+IF(MOD(MAX(0,MIN(34,MAX($AM:$AM))-16),4)&gt;=2,1,0))&amp;"-"&amp;MIN(34,MAX($AM:$AM))</f>
        <v>30-34</v>
      </c>
      <c r="AZ7" s="35">
        <v>5</v>
      </c>
      <c r="BA7" s="35" t="str">
        <f>IF(AY$4="","",((AY$4/2-1)+3*INT(MAX(0,MIN(AY$4,MAX($AO:$AO))-(AY$4/2-1))/4)+IF(MOD(MAX(0,MIN(AY$4,MAX($AO:$AO))-(AY$4/2-1)),4)=3,1,0)+IF(MOD(MAX(0,MIN(AY$4,MAX($AO:$AO))-(AY$4/2-1)),4)&gt;=2,1,0)+1)&amp;"-"&amp;MIN(AY$4,MAX($AO:$AO)))</f>
        <v>43-49</v>
      </c>
      <c r="BB7" s="3"/>
      <c r="BC7" s="3"/>
      <c r="BD7" s="3"/>
      <c r="BE7" s="3"/>
      <c r="BF7" s="3"/>
    </row>
    <row r="8" spans="1:58" x14ac:dyDescent="0.3">
      <c r="A8" s="1">
        <v>5</v>
      </c>
      <c r="B8" s="1">
        <v>63043928</v>
      </c>
      <c r="C8" s="7" t="s">
        <v>27</v>
      </c>
      <c r="D8" s="1">
        <v>1</v>
      </c>
      <c r="E8" s="1">
        <v>1</v>
      </c>
      <c r="F8" s="1">
        <v>1</v>
      </c>
      <c r="G8" s="1">
        <v>1</v>
      </c>
      <c r="H8" s="1"/>
      <c r="I8" s="1">
        <v>1</v>
      </c>
      <c r="J8" s="1">
        <v>1</v>
      </c>
      <c r="K8" s="1">
        <v>1</v>
      </c>
      <c r="L8" s="1">
        <v>1</v>
      </c>
      <c r="M8" s="1">
        <v>1</v>
      </c>
      <c r="N8" s="28">
        <v>1</v>
      </c>
      <c r="O8" s="29">
        <v>1</v>
      </c>
      <c r="P8" s="30"/>
      <c r="Q8" s="7" t="s">
        <v>5</v>
      </c>
      <c r="R8" s="36">
        <v>1</v>
      </c>
      <c r="S8" s="37">
        <v>1</v>
      </c>
      <c r="T8" s="1">
        <v>1</v>
      </c>
      <c r="U8" s="1">
        <v>1</v>
      </c>
      <c r="V8" s="1">
        <v>1</v>
      </c>
      <c r="W8" s="28">
        <v>1</v>
      </c>
      <c r="X8" s="1">
        <v>1</v>
      </c>
      <c r="Y8" s="1">
        <v>1</v>
      </c>
      <c r="Z8" s="32">
        <v>1</v>
      </c>
      <c r="AA8" s="7" t="s">
        <v>0</v>
      </c>
      <c r="AB8" s="33">
        <v>1</v>
      </c>
      <c r="AC8" s="1">
        <v>1</v>
      </c>
      <c r="AD8" s="1"/>
      <c r="AE8" s="33">
        <v>1</v>
      </c>
      <c r="AF8" s="1">
        <v>1</v>
      </c>
      <c r="AG8" s="1">
        <v>1</v>
      </c>
      <c r="AH8" s="33">
        <v>1</v>
      </c>
      <c r="AI8" s="1">
        <v>1</v>
      </c>
      <c r="AJ8" s="33">
        <v>1</v>
      </c>
      <c r="AK8" s="33">
        <v>1</v>
      </c>
      <c r="AL8" s="8" t="str">
        <f t="shared" si="2"/>
        <v>DA</v>
      </c>
      <c r="AN8" s="9" t="str">
        <f t="shared" si="0"/>
        <v/>
      </c>
      <c r="AO8" s="3"/>
      <c r="AP8" t="str">
        <f t="shared" si="1"/>
        <v/>
      </c>
      <c r="AS8" s="4"/>
      <c r="AT8" s="3"/>
      <c r="AU8" t="str">
        <f t="shared" si="3"/>
        <v/>
      </c>
      <c r="BB8" s="3"/>
      <c r="BC8" s="3"/>
      <c r="BD8" s="3"/>
      <c r="BE8" s="3"/>
      <c r="BF8" s="3"/>
    </row>
    <row r="9" spans="1:58" x14ac:dyDescent="0.3">
      <c r="A9" s="1">
        <v>6</v>
      </c>
      <c r="B9" s="1">
        <v>63044423</v>
      </c>
      <c r="C9" s="7" t="s">
        <v>27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28">
        <v>1</v>
      </c>
      <c r="O9" s="29">
        <v>1</v>
      </c>
      <c r="P9" s="30">
        <v>1</v>
      </c>
      <c r="Q9" s="7" t="s">
        <v>5</v>
      </c>
      <c r="R9" s="36">
        <v>1</v>
      </c>
      <c r="S9" s="1">
        <v>1</v>
      </c>
      <c r="T9" s="37">
        <v>1</v>
      </c>
      <c r="U9" s="1">
        <v>1</v>
      </c>
      <c r="V9" s="1">
        <v>1</v>
      </c>
      <c r="W9" s="28">
        <v>1</v>
      </c>
      <c r="X9" s="1">
        <v>1</v>
      </c>
      <c r="Y9" s="1">
        <v>1</v>
      </c>
      <c r="Z9" s="32">
        <v>1</v>
      </c>
      <c r="AA9" s="7" t="s">
        <v>0</v>
      </c>
      <c r="AB9" s="33">
        <v>1</v>
      </c>
      <c r="AC9" s="1">
        <v>1</v>
      </c>
      <c r="AD9" s="1"/>
      <c r="AE9" s="33">
        <v>1</v>
      </c>
      <c r="AF9" s="1">
        <v>1</v>
      </c>
      <c r="AG9" s="1">
        <v>1</v>
      </c>
      <c r="AH9" s="33">
        <v>1</v>
      </c>
      <c r="AI9" s="1">
        <v>1</v>
      </c>
      <c r="AJ9" s="33">
        <v>1</v>
      </c>
      <c r="AK9" s="33">
        <v>1</v>
      </c>
      <c r="AL9" s="8" t="str">
        <f t="shared" si="2"/>
        <v>DA</v>
      </c>
      <c r="AM9" s="9">
        <v>22</v>
      </c>
      <c r="AN9" s="9">
        <f t="shared" si="0"/>
        <v>3</v>
      </c>
      <c r="AO9" s="3">
        <v>47</v>
      </c>
      <c r="AP9">
        <f t="shared" si="1"/>
        <v>5</v>
      </c>
      <c r="AQ9" t="s">
        <v>64</v>
      </c>
      <c r="AR9" t="s">
        <v>67</v>
      </c>
      <c r="AS9" s="4">
        <v>0.5</v>
      </c>
      <c r="AT9" s="3"/>
      <c r="AU9" t="str">
        <f t="shared" si="3"/>
        <v/>
      </c>
      <c r="BB9" s="3"/>
      <c r="BC9" s="3"/>
      <c r="BD9" s="3"/>
      <c r="BE9" s="3"/>
      <c r="BF9" s="3"/>
    </row>
    <row r="10" spans="1:58" x14ac:dyDescent="0.3">
      <c r="A10" s="1">
        <v>7</v>
      </c>
      <c r="B10" s="1">
        <v>63043954</v>
      </c>
      <c r="C10" s="7" t="s">
        <v>27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28">
        <v>1</v>
      </c>
      <c r="O10" s="29">
        <v>1</v>
      </c>
      <c r="P10" s="30"/>
      <c r="Q10" s="7" t="s">
        <v>5</v>
      </c>
      <c r="R10" s="36">
        <v>1</v>
      </c>
      <c r="S10" s="1">
        <v>1</v>
      </c>
      <c r="T10" s="37">
        <v>1</v>
      </c>
      <c r="U10" s="1">
        <v>1</v>
      </c>
      <c r="V10" s="1">
        <v>1</v>
      </c>
      <c r="W10" s="28">
        <v>1</v>
      </c>
      <c r="X10" s="1">
        <v>1</v>
      </c>
      <c r="Y10" s="1">
        <v>1</v>
      </c>
      <c r="Z10" s="32">
        <v>1</v>
      </c>
      <c r="AA10" s="7" t="s">
        <v>47</v>
      </c>
      <c r="AB10" s="33">
        <v>1</v>
      </c>
      <c r="AC10" s="33">
        <v>1</v>
      </c>
      <c r="AD10" s="33">
        <v>1</v>
      </c>
      <c r="AE10" s="33">
        <v>1</v>
      </c>
      <c r="AF10" s="33">
        <v>1</v>
      </c>
      <c r="AG10" s="33">
        <v>1</v>
      </c>
      <c r="AH10" s="33">
        <v>1</v>
      </c>
      <c r="AI10" s="33">
        <v>1</v>
      </c>
      <c r="AJ10" s="33">
        <v>1</v>
      </c>
      <c r="AK10" s="33">
        <v>1</v>
      </c>
      <c r="AL10" s="8" t="str">
        <f t="shared" si="2"/>
        <v>DA</v>
      </c>
      <c r="AN10" s="9" t="str">
        <f t="shared" si="0"/>
        <v/>
      </c>
      <c r="AO10" s="3"/>
      <c r="AP10" t="str">
        <f t="shared" si="1"/>
        <v/>
      </c>
      <c r="AS10" s="4"/>
      <c r="AT10" s="3"/>
      <c r="AU10" t="str">
        <f t="shared" si="3"/>
        <v/>
      </c>
      <c r="BB10" s="3"/>
      <c r="BC10" s="3"/>
      <c r="BD10" s="3"/>
      <c r="BE10" s="3"/>
      <c r="BF10" s="3"/>
    </row>
    <row r="11" spans="1:58" x14ac:dyDescent="0.3">
      <c r="A11" s="1">
        <v>8</v>
      </c>
      <c r="B11" s="1">
        <v>63044689</v>
      </c>
      <c r="C11" s="7" t="s">
        <v>27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28">
        <v>1</v>
      </c>
      <c r="O11" s="29">
        <v>1</v>
      </c>
      <c r="P11" s="30">
        <v>1</v>
      </c>
      <c r="Q11" s="7" t="s">
        <v>5</v>
      </c>
      <c r="R11" s="36">
        <v>1</v>
      </c>
      <c r="S11" s="1">
        <v>1</v>
      </c>
      <c r="T11" s="1">
        <v>1</v>
      </c>
      <c r="U11" s="37">
        <v>1</v>
      </c>
      <c r="V11" s="1">
        <v>1</v>
      </c>
      <c r="W11" s="28">
        <v>1</v>
      </c>
      <c r="X11" s="1">
        <v>1</v>
      </c>
      <c r="Y11" s="1">
        <v>1</v>
      </c>
      <c r="Z11" s="32">
        <v>1</v>
      </c>
      <c r="AA11" s="7" t="s">
        <v>0</v>
      </c>
      <c r="AB11" s="33">
        <v>1</v>
      </c>
      <c r="AC11" s="1">
        <v>1</v>
      </c>
      <c r="AD11" s="1">
        <v>1</v>
      </c>
      <c r="AE11" s="33">
        <v>1</v>
      </c>
      <c r="AF11" s="1">
        <v>1</v>
      </c>
      <c r="AG11" s="1">
        <v>1</v>
      </c>
      <c r="AH11" s="33">
        <v>1</v>
      </c>
      <c r="AI11" s="1">
        <v>1</v>
      </c>
      <c r="AJ11" s="33">
        <v>1</v>
      </c>
      <c r="AK11" s="33">
        <v>1</v>
      </c>
      <c r="AL11" s="8" t="str">
        <f t="shared" si="2"/>
        <v>DA</v>
      </c>
      <c r="AM11" s="9">
        <v>32</v>
      </c>
      <c r="AN11" s="9">
        <f t="shared" si="0"/>
        <v>5</v>
      </c>
      <c r="AO11" s="3">
        <v>46</v>
      </c>
      <c r="AP11">
        <f t="shared" si="1"/>
        <v>5</v>
      </c>
      <c r="AQ11" t="s">
        <v>64</v>
      </c>
      <c r="AR11" t="s">
        <v>67</v>
      </c>
      <c r="AS11" s="4">
        <v>0.5</v>
      </c>
      <c r="AT11" s="3"/>
      <c r="AU11" t="str">
        <f t="shared" si="3"/>
        <v/>
      </c>
      <c r="BB11" s="3"/>
      <c r="BC11" s="3"/>
      <c r="BD11" s="3"/>
      <c r="BE11" s="3"/>
      <c r="BF11" s="3"/>
    </row>
    <row r="12" spans="1:58" x14ac:dyDescent="0.3">
      <c r="A12" s="1">
        <v>9</v>
      </c>
      <c r="B12" s="1">
        <v>63043613</v>
      </c>
      <c r="C12" s="7" t="s">
        <v>27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28">
        <v>1</v>
      </c>
      <c r="O12" s="29">
        <v>1</v>
      </c>
      <c r="P12" s="30">
        <v>1</v>
      </c>
      <c r="Q12" s="7" t="s">
        <v>5</v>
      </c>
      <c r="R12" s="36">
        <v>1</v>
      </c>
      <c r="S12" s="1">
        <v>1</v>
      </c>
      <c r="T12" s="1">
        <v>1</v>
      </c>
      <c r="U12" s="37">
        <v>1</v>
      </c>
      <c r="V12" s="1">
        <v>1</v>
      </c>
      <c r="W12" s="28">
        <v>1</v>
      </c>
      <c r="X12" s="1">
        <v>1</v>
      </c>
      <c r="Y12" s="1">
        <v>1</v>
      </c>
      <c r="Z12" s="32">
        <v>1</v>
      </c>
      <c r="AA12" s="7" t="s">
        <v>1</v>
      </c>
      <c r="AB12" s="33">
        <v>1</v>
      </c>
      <c r="AC12" s="1">
        <v>1</v>
      </c>
      <c r="AD12" s="1"/>
      <c r="AE12" s="33">
        <v>1</v>
      </c>
      <c r="AF12" s="1">
        <v>1</v>
      </c>
      <c r="AG12" s="1">
        <v>1</v>
      </c>
      <c r="AH12" s="33">
        <v>1</v>
      </c>
      <c r="AI12" s="1">
        <v>1</v>
      </c>
      <c r="AJ12" s="1">
        <v>1</v>
      </c>
      <c r="AK12" s="33">
        <v>1</v>
      </c>
      <c r="AL12" s="8" t="str">
        <f t="shared" si="2"/>
        <v>DA</v>
      </c>
      <c r="AM12" s="9">
        <v>34</v>
      </c>
      <c r="AN12" s="9">
        <f t="shared" si="0"/>
        <v>5</v>
      </c>
      <c r="AO12" s="3">
        <v>44</v>
      </c>
      <c r="AP12">
        <f t="shared" si="1"/>
        <v>5</v>
      </c>
      <c r="AQ12" t="s">
        <v>64</v>
      </c>
      <c r="AR12" t="s">
        <v>67</v>
      </c>
      <c r="AS12" s="4">
        <v>0.5</v>
      </c>
      <c r="AT12" s="3"/>
      <c r="AU12" t="str">
        <f t="shared" si="3"/>
        <v/>
      </c>
      <c r="BB12" s="3"/>
      <c r="BC12" s="3"/>
      <c r="BD12" s="3"/>
      <c r="BE12" s="3"/>
      <c r="BF12" s="3"/>
    </row>
    <row r="13" spans="1:58" x14ac:dyDescent="0.3">
      <c r="A13" s="1">
        <v>10</v>
      </c>
      <c r="B13" s="1">
        <v>364000803</v>
      </c>
      <c r="C13" s="7" t="s">
        <v>27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28">
        <v>1</v>
      </c>
      <c r="O13" s="29">
        <v>1</v>
      </c>
      <c r="P13" s="30">
        <v>1</v>
      </c>
      <c r="Q13" s="7" t="s">
        <v>5</v>
      </c>
      <c r="R13" s="36">
        <v>1</v>
      </c>
      <c r="S13" s="1">
        <v>1</v>
      </c>
      <c r="T13" s="1">
        <v>1</v>
      </c>
      <c r="U13" s="1">
        <v>1</v>
      </c>
      <c r="V13" s="37">
        <v>1</v>
      </c>
      <c r="W13" s="28">
        <v>1</v>
      </c>
      <c r="X13" s="1">
        <v>1</v>
      </c>
      <c r="Y13" s="1">
        <v>1</v>
      </c>
      <c r="Z13" s="32">
        <v>1</v>
      </c>
      <c r="AA13" s="7" t="s">
        <v>1</v>
      </c>
      <c r="AB13" s="33">
        <v>1</v>
      </c>
      <c r="AC13" s="1">
        <v>1</v>
      </c>
      <c r="AD13" s="1">
        <v>1</v>
      </c>
      <c r="AE13" s="33">
        <v>1</v>
      </c>
      <c r="AF13" s="1">
        <v>1</v>
      </c>
      <c r="AG13" s="1">
        <v>1</v>
      </c>
      <c r="AH13" s="33">
        <v>1</v>
      </c>
      <c r="AI13" s="1">
        <v>1</v>
      </c>
      <c r="AJ13" s="1">
        <v>1</v>
      </c>
      <c r="AK13" s="33">
        <v>1</v>
      </c>
      <c r="AL13" s="8" t="str">
        <f t="shared" si="2"/>
        <v>DA</v>
      </c>
      <c r="AM13" s="9">
        <v>32</v>
      </c>
      <c r="AN13" s="9">
        <f t="shared" si="0"/>
        <v>5</v>
      </c>
      <c r="AO13" s="3">
        <v>36</v>
      </c>
      <c r="AP13">
        <f t="shared" si="1"/>
        <v>3</v>
      </c>
      <c r="AQ13" t="s">
        <v>64</v>
      </c>
      <c r="AR13" t="s">
        <v>67</v>
      </c>
      <c r="AS13" s="4">
        <v>0.5</v>
      </c>
      <c r="AT13" s="3"/>
      <c r="AU13" t="str">
        <f t="shared" si="3"/>
        <v/>
      </c>
      <c r="BB13" s="3"/>
      <c r="BC13" s="3"/>
      <c r="BD13" s="3"/>
      <c r="BE13" s="3"/>
      <c r="BF13" s="3"/>
    </row>
    <row r="14" spans="1:58" x14ac:dyDescent="0.3">
      <c r="A14" s="1">
        <v>11</v>
      </c>
      <c r="B14" s="1">
        <v>53212083</v>
      </c>
      <c r="C14" s="7" t="s">
        <v>27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28">
        <v>1</v>
      </c>
      <c r="O14" s="29">
        <v>1</v>
      </c>
      <c r="P14" s="30">
        <v>1</v>
      </c>
      <c r="Q14" s="7" t="s">
        <v>5</v>
      </c>
      <c r="R14" s="36">
        <v>1</v>
      </c>
      <c r="S14" s="1">
        <v>1</v>
      </c>
      <c r="T14" s="1">
        <v>1</v>
      </c>
      <c r="U14" s="1">
        <v>1</v>
      </c>
      <c r="V14" s="37">
        <v>1</v>
      </c>
      <c r="W14" s="28">
        <v>1</v>
      </c>
      <c r="X14" s="1">
        <v>1</v>
      </c>
      <c r="Y14" s="1">
        <v>1</v>
      </c>
      <c r="Z14" s="32">
        <v>1</v>
      </c>
      <c r="AA14" s="7" t="s">
        <v>1</v>
      </c>
      <c r="AB14" s="33">
        <v>1</v>
      </c>
      <c r="AC14" s="1">
        <v>1</v>
      </c>
      <c r="AD14" s="1">
        <v>1</v>
      </c>
      <c r="AE14" s="33">
        <v>1</v>
      </c>
      <c r="AF14" s="1">
        <v>1</v>
      </c>
      <c r="AG14" s="1">
        <v>1</v>
      </c>
      <c r="AH14" s="33">
        <v>1</v>
      </c>
      <c r="AI14" s="1">
        <v>1</v>
      </c>
      <c r="AJ14" s="1">
        <v>1</v>
      </c>
      <c r="AK14" s="33">
        <v>1</v>
      </c>
      <c r="AL14" s="8" t="str">
        <f t="shared" si="2"/>
        <v>DA</v>
      </c>
      <c r="AM14" s="9">
        <v>28</v>
      </c>
      <c r="AN14" s="9">
        <f t="shared" si="0"/>
        <v>4</v>
      </c>
      <c r="AO14" s="3"/>
      <c r="AP14" t="str">
        <f t="shared" si="1"/>
        <v/>
      </c>
      <c r="AQ14" t="s">
        <v>64</v>
      </c>
      <c r="AR14" t="s">
        <v>67</v>
      </c>
      <c r="AS14" s="4">
        <v>0.5</v>
      </c>
      <c r="AT14" s="3"/>
      <c r="AU14" t="str">
        <f t="shared" si="3"/>
        <v/>
      </c>
      <c r="BB14" s="3"/>
      <c r="BC14" s="3"/>
      <c r="BD14" s="3"/>
      <c r="BE14" s="3"/>
      <c r="BF14" s="3"/>
    </row>
    <row r="15" spans="1:58" x14ac:dyDescent="0.3">
      <c r="A15" s="1">
        <v>12</v>
      </c>
      <c r="B15" s="6">
        <v>9998001882</v>
      </c>
      <c r="C15" s="7" t="s">
        <v>27</v>
      </c>
      <c r="D15" s="1"/>
      <c r="E15" s="1"/>
      <c r="F15" s="1">
        <v>1</v>
      </c>
      <c r="G15" s="1"/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28">
        <v>1</v>
      </c>
      <c r="O15" s="29">
        <v>1</v>
      </c>
      <c r="P15" s="30"/>
      <c r="Q15" s="7" t="s">
        <v>5</v>
      </c>
      <c r="R15" s="36">
        <v>1</v>
      </c>
      <c r="S15" s="1">
        <v>1</v>
      </c>
      <c r="T15" s="1">
        <v>1</v>
      </c>
      <c r="U15" s="1">
        <v>1</v>
      </c>
      <c r="V15" s="1">
        <v>1</v>
      </c>
      <c r="W15" s="38">
        <v>1</v>
      </c>
      <c r="X15" s="1">
        <v>1</v>
      </c>
      <c r="Y15" s="1">
        <v>1</v>
      </c>
      <c r="Z15" s="32">
        <v>1</v>
      </c>
      <c r="AA15" s="7" t="s">
        <v>1</v>
      </c>
      <c r="AB15" s="33">
        <v>1</v>
      </c>
      <c r="AC15" s="1">
        <v>1</v>
      </c>
      <c r="AD15" s="1">
        <v>1</v>
      </c>
      <c r="AE15" s="33">
        <v>1</v>
      </c>
      <c r="AF15" s="1"/>
      <c r="AG15" s="1">
        <v>1</v>
      </c>
      <c r="AH15" s="33">
        <v>1</v>
      </c>
      <c r="AI15" s="1">
        <v>1</v>
      </c>
      <c r="AJ15" s="1">
        <v>1</v>
      </c>
      <c r="AK15" s="33">
        <v>1</v>
      </c>
      <c r="AL15" s="8" t="str">
        <f t="shared" si="2"/>
        <v>DA</v>
      </c>
      <c r="AN15" s="9" t="str">
        <f t="shared" si="0"/>
        <v/>
      </c>
      <c r="AO15" s="3"/>
      <c r="AP15" t="str">
        <f t="shared" si="1"/>
        <v/>
      </c>
      <c r="AS15" s="4"/>
      <c r="AT15" s="3"/>
      <c r="AU15" t="str">
        <f t="shared" si="3"/>
        <v/>
      </c>
      <c r="BB15" s="3"/>
      <c r="BC15" s="3"/>
      <c r="BD15" s="3"/>
      <c r="BE15" s="3"/>
      <c r="BF15" s="3"/>
    </row>
    <row r="16" spans="1:58" x14ac:dyDescent="0.3">
      <c r="A16" s="1">
        <v>13</v>
      </c>
      <c r="B16" s="1">
        <v>63038104</v>
      </c>
      <c r="C16" s="7" t="s">
        <v>27</v>
      </c>
      <c r="D16" s="1"/>
      <c r="E16" s="1"/>
      <c r="F16" s="1">
        <v>1</v>
      </c>
      <c r="G16" s="1"/>
      <c r="H16" s="1"/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28">
        <v>1</v>
      </c>
      <c r="O16" s="29">
        <v>1</v>
      </c>
      <c r="P16" s="30">
        <v>1</v>
      </c>
      <c r="Q16" s="7" t="s">
        <v>5</v>
      </c>
      <c r="R16" s="36">
        <v>1</v>
      </c>
      <c r="S16" s="1">
        <v>1</v>
      </c>
      <c r="T16" s="1">
        <v>1</v>
      </c>
      <c r="U16" s="1">
        <v>1</v>
      </c>
      <c r="V16" s="1">
        <v>1</v>
      </c>
      <c r="W16" s="38">
        <v>1</v>
      </c>
      <c r="X16" s="1">
        <v>1</v>
      </c>
      <c r="Y16" s="1">
        <v>1</v>
      </c>
      <c r="Z16" s="32">
        <v>1</v>
      </c>
      <c r="AA16" s="7" t="s">
        <v>1</v>
      </c>
      <c r="AB16" s="33">
        <v>1</v>
      </c>
      <c r="AC16" s="1">
        <v>1</v>
      </c>
      <c r="AD16" s="1">
        <v>1</v>
      </c>
      <c r="AE16" s="33">
        <v>1</v>
      </c>
      <c r="AF16" s="1">
        <v>1</v>
      </c>
      <c r="AG16" s="1">
        <v>1</v>
      </c>
      <c r="AH16" s="33">
        <v>1</v>
      </c>
      <c r="AI16" s="1">
        <v>1</v>
      </c>
      <c r="AJ16" s="1">
        <v>1</v>
      </c>
      <c r="AK16" s="33">
        <v>1</v>
      </c>
      <c r="AL16" s="8" t="str">
        <f t="shared" si="2"/>
        <v>DA</v>
      </c>
      <c r="AM16" s="9">
        <v>21</v>
      </c>
      <c r="AN16" s="9">
        <f t="shared" si="0"/>
        <v>3</v>
      </c>
      <c r="AO16" s="3">
        <v>34</v>
      </c>
      <c r="AP16">
        <f t="shared" si="1"/>
        <v>3</v>
      </c>
      <c r="AQ16" t="s">
        <v>64</v>
      </c>
      <c r="AR16" t="s">
        <v>67</v>
      </c>
      <c r="AS16" s="4">
        <v>0.5</v>
      </c>
      <c r="AT16" s="3"/>
      <c r="AU16" t="str">
        <f t="shared" si="3"/>
        <v/>
      </c>
      <c r="BB16" s="3"/>
      <c r="BC16" s="3"/>
      <c r="BD16" s="3"/>
      <c r="BE16" s="3"/>
      <c r="BF16" s="3"/>
    </row>
    <row r="17" spans="1:58" x14ac:dyDescent="0.3">
      <c r="A17" s="1">
        <v>14</v>
      </c>
      <c r="B17" s="1">
        <v>351013174</v>
      </c>
      <c r="C17" s="7" t="s">
        <v>27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28">
        <v>1</v>
      </c>
      <c r="O17" s="29">
        <v>1</v>
      </c>
      <c r="P17" s="30">
        <v>1</v>
      </c>
      <c r="Q17" s="7" t="s">
        <v>5</v>
      </c>
      <c r="R17" s="36">
        <v>1</v>
      </c>
      <c r="S17" s="1">
        <v>1</v>
      </c>
      <c r="T17" s="1">
        <v>1</v>
      </c>
      <c r="U17" s="1">
        <v>1</v>
      </c>
      <c r="V17" s="1">
        <v>1</v>
      </c>
      <c r="W17" s="28">
        <v>1</v>
      </c>
      <c r="X17" s="37">
        <v>1</v>
      </c>
      <c r="Y17" s="1">
        <v>1</v>
      </c>
      <c r="Z17" s="32">
        <v>1</v>
      </c>
      <c r="AA17" s="7" t="s">
        <v>1</v>
      </c>
      <c r="AB17" s="33">
        <v>1</v>
      </c>
      <c r="AC17" s="1">
        <v>1</v>
      </c>
      <c r="AD17" s="1">
        <v>1</v>
      </c>
      <c r="AE17" s="33">
        <v>1</v>
      </c>
      <c r="AF17" s="1">
        <v>1</v>
      </c>
      <c r="AG17" s="1">
        <v>1</v>
      </c>
      <c r="AH17" s="33">
        <v>1</v>
      </c>
      <c r="AI17" s="1">
        <v>1</v>
      </c>
      <c r="AJ17" s="1">
        <v>1</v>
      </c>
      <c r="AK17" s="33">
        <v>1</v>
      </c>
      <c r="AL17" s="8" t="str">
        <f t="shared" si="2"/>
        <v>DA</v>
      </c>
      <c r="AM17" s="9">
        <v>30</v>
      </c>
      <c r="AN17" s="9">
        <f t="shared" si="0"/>
        <v>5</v>
      </c>
      <c r="AO17" s="3">
        <v>41</v>
      </c>
      <c r="AP17">
        <f t="shared" si="1"/>
        <v>4</v>
      </c>
      <c r="AQ17" t="s">
        <v>64</v>
      </c>
      <c r="AR17" t="s">
        <v>67</v>
      </c>
      <c r="AS17" s="4">
        <v>0.5</v>
      </c>
      <c r="AT17" s="3"/>
      <c r="AU17" t="str">
        <f t="shared" si="3"/>
        <v/>
      </c>
      <c r="BB17" s="3"/>
      <c r="BC17" s="3"/>
      <c r="BD17" s="3"/>
      <c r="BE17" s="3"/>
      <c r="BF17" s="3"/>
    </row>
    <row r="18" spans="1:58" x14ac:dyDescent="0.3">
      <c r="A18" s="1">
        <v>15</v>
      </c>
      <c r="B18" s="1">
        <v>63043884</v>
      </c>
      <c r="C18" s="7" t="s">
        <v>27</v>
      </c>
      <c r="D18" s="1">
        <v>1</v>
      </c>
      <c r="E18" s="1">
        <v>1</v>
      </c>
      <c r="F18" s="1">
        <v>1</v>
      </c>
      <c r="G18" s="1">
        <v>1</v>
      </c>
      <c r="H18" s="1"/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28">
        <v>1</v>
      </c>
      <c r="O18" s="29">
        <v>1</v>
      </c>
      <c r="P18" s="30">
        <v>1</v>
      </c>
      <c r="Q18" s="7" t="s">
        <v>5</v>
      </c>
      <c r="R18" s="36">
        <v>1</v>
      </c>
      <c r="S18" s="1">
        <v>1</v>
      </c>
      <c r="T18" s="1">
        <v>1</v>
      </c>
      <c r="U18" s="1">
        <v>1</v>
      </c>
      <c r="V18" s="1">
        <v>1</v>
      </c>
      <c r="W18" s="28">
        <v>1</v>
      </c>
      <c r="X18" s="37">
        <v>1</v>
      </c>
      <c r="Y18" s="1">
        <v>1</v>
      </c>
      <c r="Z18" s="32">
        <v>1</v>
      </c>
      <c r="AA18" s="7" t="s">
        <v>1</v>
      </c>
      <c r="AB18" s="33">
        <v>1</v>
      </c>
      <c r="AC18" s="1">
        <v>1</v>
      </c>
      <c r="AD18" s="1">
        <v>1</v>
      </c>
      <c r="AE18" s="33">
        <v>1</v>
      </c>
      <c r="AF18" s="1">
        <v>1</v>
      </c>
      <c r="AG18" s="1">
        <v>1</v>
      </c>
      <c r="AH18" s="33">
        <v>1</v>
      </c>
      <c r="AI18" s="1">
        <v>1</v>
      </c>
      <c r="AJ18" s="1">
        <v>1</v>
      </c>
      <c r="AK18" s="33">
        <v>1</v>
      </c>
      <c r="AL18" s="8" t="str">
        <f t="shared" si="2"/>
        <v>DA</v>
      </c>
      <c r="AM18" s="9">
        <v>25</v>
      </c>
      <c r="AN18" s="9">
        <f t="shared" si="0"/>
        <v>4</v>
      </c>
      <c r="AO18" s="3">
        <v>39</v>
      </c>
      <c r="AP18">
        <f t="shared" si="1"/>
        <v>4</v>
      </c>
      <c r="AQ18" t="s">
        <v>65</v>
      </c>
      <c r="AR18" t="s">
        <v>68</v>
      </c>
      <c r="AS18" s="4">
        <v>0.5</v>
      </c>
      <c r="AT18" s="3"/>
      <c r="AU18" t="str">
        <f t="shared" si="3"/>
        <v/>
      </c>
      <c r="BB18" s="3"/>
      <c r="BC18" s="3"/>
      <c r="BD18" s="3"/>
      <c r="BE18" s="3"/>
      <c r="BF18" s="3"/>
    </row>
    <row r="19" spans="1:58" x14ac:dyDescent="0.3">
      <c r="A19" s="1">
        <v>16</v>
      </c>
      <c r="B19" s="1">
        <v>63044556</v>
      </c>
      <c r="C19" s="7" t="s">
        <v>27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28">
        <v>1</v>
      </c>
      <c r="O19" s="29">
        <v>1</v>
      </c>
      <c r="P19" s="30"/>
      <c r="Q19" s="7" t="s">
        <v>5</v>
      </c>
      <c r="R19" s="36">
        <v>1</v>
      </c>
      <c r="S19" s="1">
        <v>1</v>
      </c>
      <c r="T19" s="1">
        <v>1</v>
      </c>
      <c r="U19" s="1">
        <v>1</v>
      </c>
      <c r="V19" s="1">
        <v>1</v>
      </c>
      <c r="W19" s="28">
        <v>1</v>
      </c>
      <c r="X19" s="1">
        <v>1</v>
      </c>
      <c r="Y19" s="37">
        <v>1</v>
      </c>
      <c r="Z19" s="32">
        <v>1</v>
      </c>
      <c r="AA19" s="7" t="s">
        <v>47</v>
      </c>
      <c r="AB19" s="33">
        <v>1</v>
      </c>
      <c r="AC19" s="33">
        <v>1</v>
      </c>
      <c r="AD19" s="33">
        <v>1</v>
      </c>
      <c r="AE19" s="33">
        <v>1</v>
      </c>
      <c r="AF19" s="33">
        <v>1</v>
      </c>
      <c r="AG19" s="33">
        <v>1</v>
      </c>
      <c r="AH19" s="33">
        <v>1</v>
      </c>
      <c r="AI19" s="33">
        <v>1</v>
      </c>
      <c r="AJ19" s="33">
        <v>1</v>
      </c>
      <c r="AK19" s="33">
        <v>1</v>
      </c>
      <c r="AL19" s="8" t="str">
        <f t="shared" si="2"/>
        <v>DA</v>
      </c>
      <c r="AN19" s="9" t="str">
        <f t="shared" si="0"/>
        <v/>
      </c>
      <c r="AO19" s="3"/>
      <c r="AP19" t="str">
        <f t="shared" si="1"/>
        <v/>
      </c>
      <c r="AS19" s="4"/>
      <c r="AT19" s="3"/>
      <c r="AU19" t="str">
        <f t="shared" si="3"/>
        <v/>
      </c>
      <c r="BB19" s="3"/>
      <c r="BC19" s="3"/>
      <c r="BD19" s="3"/>
      <c r="BE19" s="3"/>
      <c r="BF19" s="3"/>
    </row>
    <row r="20" spans="1:58" x14ac:dyDescent="0.3">
      <c r="A20" s="1">
        <v>17</v>
      </c>
      <c r="B20" s="1">
        <v>63037495</v>
      </c>
      <c r="C20" s="7" t="s">
        <v>27</v>
      </c>
      <c r="D20" s="1"/>
      <c r="E20" s="1">
        <v>1</v>
      </c>
      <c r="F20" s="1">
        <v>1</v>
      </c>
      <c r="G20" s="1"/>
      <c r="H20" s="1">
        <v>1</v>
      </c>
      <c r="I20" s="1"/>
      <c r="J20" s="1"/>
      <c r="K20" s="1">
        <v>1</v>
      </c>
      <c r="L20" s="1">
        <v>1</v>
      </c>
      <c r="M20" s="1">
        <v>1</v>
      </c>
      <c r="N20" s="28">
        <v>1</v>
      </c>
      <c r="O20" s="29">
        <v>1</v>
      </c>
      <c r="P20" s="30"/>
      <c r="Q20" s="7" t="s">
        <v>5</v>
      </c>
      <c r="R20" s="36">
        <v>1</v>
      </c>
      <c r="S20" s="1">
        <v>1</v>
      </c>
      <c r="T20" s="1">
        <v>1</v>
      </c>
      <c r="U20" s="1">
        <v>1</v>
      </c>
      <c r="V20" s="1">
        <v>1</v>
      </c>
      <c r="W20" s="28"/>
      <c r="X20" s="1">
        <v>1</v>
      </c>
      <c r="Y20" s="37">
        <v>1</v>
      </c>
      <c r="Z20" s="32">
        <v>1</v>
      </c>
      <c r="AA20" s="7" t="s">
        <v>3</v>
      </c>
      <c r="AB20" s="36">
        <v>1</v>
      </c>
      <c r="AC20" s="1">
        <v>1</v>
      </c>
      <c r="AD20" s="1">
        <v>1</v>
      </c>
      <c r="AE20" s="33">
        <v>1</v>
      </c>
      <c r="AF20" s="1">
        <v>1</v>
      </c>
      <c r="AG20" s="1"/>
      <c r="AH20" s="33">
        <v>1</v>
      </c>
      <c r="AI20" s="1"/>
      <c r="AJ20" s="1">
        <v>1</v>
      </c>
      <c r="AK20" s="33">
        <v>1</v>
      </c>
      <c r="AL20" s="8" t="str">
        <f t="shared" si="2"/>
        <v>DA</v>
      </c>
      <c r="AN20" s="9" t="str">
        <f t="shared" si="0"/>
        <v/>
      </c>
      <c r="AO20" s="3"/>
      <c r="AP20" t="str">
        <f t="shared" si="1"/>
        <v/>
      </c>
      <c r="AS20" s="4"/>
      <c r="AT20" s="3"/>
      <c r="AU20" t="str">
        <f t="shared" si="3"/>
        <v/>
      </c>
      <c r="BB20" s="3"/>
      <c r="BC20" s="3"/>
      <c r="BD20" s="3"/>
      <c r="BE20" s="3"/>
      <c r="BF20" s="3"/>
    </row>
    <row r="21" spans="1:58" x14ac:dyDescent="0.3">
      <c r="A21" s="1">
        <v>18</v>
      </c>
      <c r="B21" s="1">
        <v>63044215</v>
      </c>
      <c r="C21" s="7" t="s">
        <v>27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28">
        <v>1</v>
      </c>
      <c r="O21" s="29">
        <v>1</v>
      </c>
      <c r="P21" s="30">
        <v>1</v>
      </c>
      <c r="Q21" s="7" t="s">
        <v>5</v>
      </c>
      <c r="R21" s="36">
        <v>1</v>
      </c>
      <c r="S21" s="1">
        <v>1</v>
      </c>
      <c r="T21" s="1">
        <v>1</v>
      </c>
      <c r="U21" s="1">
        <v>1</v>
      </c>
      <c r="V21" s="1">
        <v>1</v>
      </c>
      <c r="W21" s="28">
        <v>1</v>
      </c>
      <c r="X21" s="1">
        <v>1</v>
      </c>
      <c r="Y21" s="1">
        <v>1</v>
      </c>
      <c r="Z21" s="39">
        <v>1</v>
      </c>
      <c r="AA21" s="7" t="s">
        <v>3</v>
      </c>
      <c r="AB21" s="36">
        <v>1</v>
      </c>
      <c r="AC21" s="1">
        <v>1</v>
      </c>
      <c r="AD21" s="1">
        <v>1</v>
      </c>
      <c r="AE21" s="33">
        <v>1</v>
      </c>
      <c r="AF21" s="1">
        <v>1</v>
      </c>
      <c r="AG21" s="1">
        <v>1</v>
      </c>
      <c r="AH21" s="33">
        <v>1</v>
      </c>
      <c r="AI21" s="1">
        <v>1</v>
      </c>
      <c r="AJ21" s="1">
        <v>1</v>
      </c>
      <c r="AK21" s="33">
        <v>1</v>
      </c>
      <c r="AL21" s="8" t="str">
        <f t="shared" si="2"/>
        <v>DA</v>
      </c>
      <c r="AM21" s="9">
        <v>34</v>
      </c>
      <c r="AN21" s="9">
        <f t="shared" si="0"/>
        <v>5</v>
      </c>
      <c r="AO21" s="3">
        <v>44</v>
      </c>
      <c r="AP21">
        <f t="shared" si="1"/>
        <v>5</v>
      </c>
      <c r="AQ21" t="s">
        <v>65</v>
      </c>
      <c r="AR21" t="s">
        <v>68</v>
      </c>
      <c r="AS21" s="4">
        <v>0.5</v>
      </c>
      <c r="AT21" s="3"/>
      <c r="AU21" t="str">
        <f t="shared" si="3"/>
        <v/>
      </c>
      <c r="BB21" s="3"/>
      <c r="BC21" s="3"/>
      <c r="BD21" s="3"/>
      <c r="BE21" s="3"/>
      <c r="BF21" s="3"/>
    </row>
    <row r="22" spans="1:58" x14ac:dyDescent="0.3">
      <c r="A22" s="1">
        <v>19</v>
      </c>
      <c r="B22" s="1">
        <v>108104585</v>
      </c>
      <c r="C22" s="7" t="s">
        <v>27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28">
        <v>1</v>
      </c>
      <c r="O22" s="29">
        <v>1</v>
      </c>
      <c r="P22" s="30">
        <v>1</v>
      </c>
      <c r="Q22" s="7" t="s">
        <v>5</v>
      </c>
      <c r="R22" s="36">
        <v>1</v>
      </c>
      <c r="S22" s="1">
        <v>1</v>
      </c>
      <c r="T22" s="1">
        <v>1</v>
      </c>
      <c r="U22" s="1">
        <v>1</v>
      </c>
      <c r="V22" s="1">
        <v>1</v>
      </c>
      <c r="W22" s="28">
        <v>1</v>
      </c>
      <c r="X22" s="1">
        <v>1</v>
      </c>
      <c r="Y22" s="1">
        <v>1</v>
      </c>
      <c r="Z22" s="39">
        <v>1</v>
      </c>
      <c r="AA22" s="7" t="s">
        <v>3</v>
      </c>
      <c r="AB22" s="36">
        <v>1</v>
      </c>
      <c r="AC22" s="1">
        <v>1</v>
      </c>
      <c r="AD22" s="1">
        <v>1</v>
      </c>
      <c r="AE22" s="33">
        <v>1</v>
      </c>
      <c r="AF22" s="1">
        <v>1</v>
      </c>
      <c r="AG22" s="1">
        <v>1</v>
      </c>
      <c r="AH22" s="33">
        <v>1</v>
      </c>
      <c r="AI22" s="1">
        <v>1</v>
      </c>
      <c r="AJ22" s="1">
        <v>1</v>
      </c>
      <c r="AK22" s="33">
        <v>1</v>
      </c>
      <c r="AL22" s="8" t="str">
        <f t="shared" si="2"/>
        <v>DA</v>
      </c>
      <c r="AM22" s="9">
        <v>32</v>
      </c>
      <c r="AN22" s="9">
        <f t="shared" si="0"/>
        <v>5</v>
      </c>
      <c r="AO22" s="3">
        <v>48</v>
      </c>
      <c r="AP22">
        <f t="shared" si="1"/>
        <v>5</v>
      </c>
      <c r="AQ22" t="s">
        <v>65</v>
      </c>
      <c r="AR22" t="s">
        <v>68</v>
      </c>
      <c r="AS22" s="4">
        <v>0.5</v>
      </c>
      <c r="AT22" s="3"/>
      <c r="AU22" t="str">
        <f t="shared" si="3"/>
        <v/>
      </c>
      <c r="BB22" s="3"/>
      <c r="BC22" s="3"/>
      <c r="BD22" s="3"/>
      <c r="BE22" s="3"/>
      <c r="BF22" s="3"/>
    </row>
    <row r="23" spans="1:58" x14ac:dyDescent="0.3">
      <c r="A23" s="1">
        <v>20</v>
      </c>
      <c r="B23" s="1">
        <v>63044395</v>
      </c>
      <c r="C23" s="7" t="s">
        <v>27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28">
        <v>1</v>
      </c>
      <c r="O23" s="29">
        <v>1</v>
      </c>
      <c r="P23" s="30">
        <v>1</v>
      </c>
      <c r="Q23" s="7" t="s">
        <v>5</v>
      </c>
      <c r="R23" s="36">
        <v>1</v>
      </c>
      <c r="S23" s="1">
        <v>1</v>
      </c>
      <c r="T23" s="1">
        <v>1</v>
      </c>
      <c r="U23" s="1">
        <v>1</v>
      </c>
      <c r="V23" s="1">
        <v>1</v>
      </c>
      <c r="W23" s="28">
        <v>1</v>
      </c>
      <c r="X23" s="1">
        <v>1</v>
      </c>
      <c r="Y23" s="1">
        <v>1</v>
      </c>
      <c r="Z23" s="39">
        <v>1</v>
      </c>
      <c r="AA23" s="7" t="s">
        <v>3</v>
      </c>
      <c r="AB23" s="36">
        <v>1</v>
      </c>
      <c r="AC23" s="1">
        <v>1</v>
      </c>
      <c r="AD23" s="1">
        <v>1</v>
      </c>
      <c r="AE23" s="33">
        <v>1</v>
      </c>
      <c r="AF23" s="1">
        <v>1</v>
      </c>
      <c r="AG23" s="1"/>
      <c r="AH23" s="33">
        <v>1</v>
      </c>
      <c r="AI23" s="1">
        <v>1</v>
      </c>
      <c r="AJ23" s="1">
        <v>1</v>
      </c>
      <c r="AK23" s="33">
        <v>1</v>
      </c>
      <c r="AL23" s="8" t="str">
        <f t="shared" si="2"/>
        <v>DA</v>
      </c>
      <c r="AM23" s="9">
        <v>23</v>
      </c>
      <c r="AN23" s="9">
        <f t="shared" si="0"/>
        <v>3</v>
      </c>
      <c r="AO23" s="3">
        <v>44</v>
      </c>
      <c r="AP23">
        <f t="shared" si="1"/>
        <v>5</v>
      </c>
      <c r="AQ23" t="s">
        <v>65</v>
      </c>
      <c r="AR23" t="s">
        <v>68</v>
      </c>
      <c r="AS23" s="4">
        <v>0.5</v>
      </c>
      <c r="AT23" s="3"/>
      <c r="AU23" t="str">
        <f t="shared" si="3"/>
        <v/>
      </c>
      <c r="BB23" s="3"/>
      <c r="BC23" s="3"/>
      <c r="BD23" s="3"/>
      <c r="BE23" s="3"/>
      <c r="BF23" s="3"/>
    </row>
    <row r="24" spans="1:58" x14ac:dyDescent="0.3">
      <c r="A24" s="1">
        <v>21</v>
      </c>
      <c r="B24" s="1">
        <v>63044241</v>
      </c>
      <c r="C24" s="7" t="s">
        <v>27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28">
        <v>1</v>
      </c>
      <c r="O24" s="29">
        <v>1</v>
      </c>
      <c r="P24" s="30">
        <v>1</v>
      </c>
      <c r="Q24" s="7" t="s">
        <v>6</v>
      </c>
      <c r="R24" s="31"/>
      <c r="S24" s="1">
        <v>1</v>
      </c>
      <c r="T24" s="1">
        <v>1</v>
      </c>
      <c r="U24" s="1">
        <v>1</v>
      </c>
      <c r="V24" s="1">
        <v>1</v>
      </c>
      <c r="W24" s="40">
        <v>1</v>
      </c>
      <c r="X24" s="1">
        <v>1</v>
      </c>
      <c r="Y24" s="1">
        <v>1</v>
      </c>
      <c r="Z24" s="29">
        <v>1</v>
      </c>
      <c r="AA24" s="7" t="s">
        <v>47</v>
      </c>
      <c r="AB24" s="33">
        <v>1</v>
      </c>
      <c r="AC24" s="33">
        <v>1</v>
      </c>
      <c r="AD24" s="33">
        <v>1</v>
      </c>
      <c r="AE24" s="33">
        <v>1</v>
      </c>
      <c r="AF24" s="33">
        <v>1</v>
      </c>
      <c r="AG24" s="33">
        <v>1</v>
      </c>
      <c r="AH24" s="33">
        <v>1</v>
      </c>
      <c r="AI24" s="33">
        <v>1</v>
      </c>
      <c r="AJ24" s="33">
        <v>1</v>
      </c>
      <c r="AK24" s="33">
        <v>1</v>
      </c>
      <c r="AL24" s="8" t="str">
        <f t="shared" si="2"/>
        <v>DA</v>
      </c>
      <c r="AM24" s="9">
        <v>28</v>
      </c>
      <c r="AN24" s="9">
        <f t="shared" si="0"/>
        <v>4</v>
      </c>
      <c r="AO24" s="3">
        <v>46</v>
      </c>
      <c r="AP24">
        <f t="shared" si="1"/>
        <v>5</v>
      </c>
      <c r="AQ24" t="s">
        <v>65</v>
      </c>
      <c r="AR24" t="s">
        <v>68</v>
      </c>
      <c r="AS24" s="4">
        <v>0.5</v>
      </c>
      <c r="AT24" s="3"/>
      <c r="AU24" t="str">
        <f t="shared" si="3"/>
        <v/>
      </c>
      <c r="BB24" s="3"/>
      <c r="BC24" s="3"/>
      <c r="BD24" s="3"/>
      <c r="BE24" s="3"/>
      <c r="BF24" s="3"/>
    </row>
    <row r="25" spans="1:58" x14ac:dyDescent="0.3">
      <c r="A25" s="1">
        <v>22</v>
      </c>
      <c r="B25" s="1">
        <v>63039010</v>
      </c>
      <c r="C25" s="7" t="s">
        <v>27</v>
      </c>
      <c r="D25" s="1"/>
      <c r="E25" s="1">
        <v>1</v>
      </c>
      <c r="F25" s="1">
        <v>1</v>
      </c>
      <c r="G25" s="1"/>
      <c r="H25" s="1">
        <v>1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28">
        <v>1</v>
      </c>
      <c r="O25" s="29">
        <v>1</v>
      </c>
      <c r="P25" s="30">
        <v>1</v>
      </c>
      <c r="Q25" s="7" t="s">
        <v>6</v>
      </c>
      <c r="R25" s="31"/>
      <c r="S25" s="1">
        <v>1</v>
      </c>
      <c r="T25" s="1">
        <v>1</v>
      </c>
      <c r="U25" s="1">
        <v>1</v>
      </c>
      <c r="V25" s="1">
        <v>1</v>
      </c>
      <c r="W25" s="40">
        <v>1</v>
      </c>
      <c r="X25" s="1">
        <v>1</v>
      </c>
      <c r="Y25" s="1">
        <v>1</v>
      </c>
      <c r="Z25" s="29">
        <v>1</v>
      </c>
      <c r="AA25" s="7" t="s">
        <v>3</v>
      </c>
      <c r="AB25" s="36">
        <v>1</v>
      </c>
      <c r="AC25" s="1">
        <v>1</v>
      </c>
      <c r="AD25" s="1">
        <v>1</v>
      </c>
      <c r="AE25" s="33">
        <v>1</v>
      </c>
      <c r="AF25" s="1">
        <v>1</v>
      </c>
      <c r="AG25" s="1">
        <v>1</v>
      </c>
      <c r="AH25" s="33">
        <v>1</v>
      </c>
      <c r="AI25" s="1">
        <v>1</v>
      </c>
      <c r="AJ25" s="1">
        <v>1</v>
      </c>
      <c r="AK25" s="33">
        <v>1</v>
      </c>
      <c r="AL25" s="8" t="str">
        <f t="shared" si="2"/>
        <v>DA</v>
      </c>
      <c r="AM25" s="9">
        <v>27</v>
      </c>
      <c r="AN25" s="9">
        <f t="shared" si="0"/>
        <v>4</v>
      </c>
      <c r="AO25" s="3">
        <v>47</v>
      </c>
      <c r="AP25">
        <f t="shared" si="1"/>
        <v>5</v>
      </c>
      <c r="AQ25" t="s">
        <v>65</v>
      </c>
      <c r="AR25" t="s">
        <v>68</v>
      </c>
      <c r="AS25" s="4">
        <v>0.5</v>
      </c>
      <c r="AT25" s="3"/>
      <c r="AU25" t="str">
        <f t="shared" si="3"/>
        <v/>
      </c>
      <c r="BB25" s="3"/>
      <c r="BC25" s="3"/>
      <c r="BD25" s="3"/>
      <c r="BE25" s="3"/>
      <c r="BF25" s="3"/>
    </row>
    <row r="26" spans="1:58" x14ac:dyDescent="0.3">
      <c r="A26" s="1">
        <v>23</v>
      </c>
      <c r="B26" s="1">
        <v>63043879</v>
      </c>
      <c r="C26" s="7" t="s">
        <v>27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28">
        <v>1</v>
      </c>
      <c r="O26" s="29">
        <v>1</v>
      </c>
      <c r="P26" s="30">
        <v>1</v>
      </c>
      <c r="Q26" s="7" t="s">
        <v>6</v>
      </c>
      <c r="R26" s="31"/>
      <c r="S26" s="1">
        <v>1</v>
      </c>
      <c r="T26" s="1">
        <v>1</v>
      </c>
      <c r="U26" s="1">
        <v>1</v>
      </c>
      <c r="V26" s="1">
        <v>1</v>
      </c>
      <c r="W26" s="40">
        <v>1</v>
      </c>
      <c r="X26" s="1">
        <v>1</v>
      </c>
      <c r="Y26" s="1">
        <v>1</v>
      </c>
      <c r="Z26" s="29">
        <v>1</v>
      </c>
      <c r="AA26" s="7" t="s">
        <v>3</v>
      </c>
      <c r="AB26" s="36">
        <v>1</v>
      </c>
      <c r="AC26" s="1">
        <v>1</v>
      </c>
      <c r="AD26" s="1">
        <v>1</v>
      </c>
      <c r="AE26" s="33">
        <v>1</v>
      </c>
      <c r="AF26" s="1">
        <v>1</v>
      </c>
      <c r="AG26" s="1">
        <v>1</v>
      </c>
      <c r="AH26" s="33">
        <v>1</v>
      </c>
      <c r="AI26" s="1">
        <v>1</v>
      </c>
      <c r="AJ26" s="1">
        <v>1</v>
      </c>
      <c r="AK26" s="33">
        <v>1</v>
      </c>
      <c r="AL26" s="8" t="str">
        <f t="shared" si="2"/>
        <v>DA</v>
      </c>
      <c r="AM26" s="9">
        <v>32</v>
      </c>
      <c r="AN26" s="9">
        <f t="shared" si="0"/>
        <v>5</v>
      </c>
      <c r="AO26" s="3">
        <v>47</v>
      </c>
      <c r="AP26">
        <f t="shared" si="1"/>
        <v>5</v>
      </c>
      <c r="AQ26" t="s">
        <v>65</v>
      </c>
      <c r="AR26" t="s">
        <v>68</v>
      </c>
      <c r="AS26" s="4">
        <v>0.5</v>
      </c>
      <c r="AT26" s="3"/>
      <c r="AU26" t="str">
        <f t="shared" si="3"/>
        <v/>
      </c>
      <c r="BB26" s="3"/>
      <c r="BC26" s="3"/>
      <c r="BD26" s="3"/>
      <c r="BE26" s="3"/>
      <c r="BF26" s="3"/>
    </row>
    <row r="27" spans="1:58" x14ac:dyDescent="0.3">
      <c r="A27" s="1">
        <v>24</v>
      </c>
      <c r="B27" s="1">
        <v>63044925</v>
      </c>
      <c r="C27" s="7" t="s">
        <v>27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28">
        <v>1</v>
      </c>
      <c r="O27" s="29">
        <v>1</v>
      </c>
      <c r="P27" s="30">
        <v>1</v>
      </c>
      <c r="Q27" s="7" t="s">
        <v>6</v>
      </c>
      <c r="R27" s="36"/>
      <c r="S27" s="37">
        <v>1</v>
      </c>
      <c r="T27" s="1">
        <v>1</v>
      </c>
      <c r="U27" s="1">
        <v>1</v>
      </c>
      <c r="V27" s="1">
        <v>1</v>
      </c>
      <c r="W27" s="40">
        <v>1</v>
      </c>
      <c r="X27" s="1">
        <v>1</v>
      </c>
      <c r="Y27" s="1">
        <v>1</v>
      </c>
      <c r="Z27" s="29">
        <v>1</v>
      </c>
      <c r="AA27" s="7" t="s">
        <v>3</v>
      </c>
      <c r="AB27" s="36">
        <v>1</v>
      </c>
      <c r="AC27" s="1">
        <v>1</v>
      </c>
      <c r="AD27" s="1">
        <v>1</v>
      </c>
      <c r="AE27" s="33">
        <v>1</v>
      </c>
      <c r="AF27" s="1">
        <v>1</v>
      </c>
      <c r="AG27" s="1">
        <v>1</v>
      </c>
      <c r="AH27" s="33">
        <v>1</v>
      </c>
      <c r="AI27" s="1">
        <v>1</v>
      </c>
      <c r="AJ27" s="1">
        <v>1</v>
      </c>
      <c r="AK27" s="33">
        <v>1</v>
      </c>
      <c r="AL27" s="8" t="str">
        <f t="shared" si="2"/>
        <v>DA</v>
      </c>
      <c r="AM27" s="9">
        <v>26</v>
      </c>
      <c r="AN27" s="9">
        <f t="shared" si="0"/>
        <v>4</v>
      </c>
      <c r="AO27" s="3">
        <v>42</v>
      </c>
      <c r="AP27">
        <f t="shared" si="1"/>
        <v>4</v>
      </c>
      <c r="AQ27" t="s">
        <v>65</v>
      </c>
      <c r="AR27" t="s">
        <v>68</v>
      </c>
      <c r="AS27" s="4">
        <v>0.5</v>
      </c>
      <c r="AT27" s="3"/>
      <c r="AU27" t="str">
        <f t="shared" si="3"/>
        <v/>
      </c>
      <c r="BB27" s="3"/>
      <c r="BC27" s="3"/>
      <c r="BD27" s="3"/>
      <c r="BE27" s="3"/>
      <c r="BF27" s="3"/>
    </row>
    <row r="28" spans="1:58" x14ac:dyDescent="0.3">
      <c r="A28" s="1">
        <v>25</v>
      </c>
      <c r="B28" s="1">
        <v>63044577</v>
      </c>
      <c r="C28" s="7" t="s">
        <v>27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1</v>
      </c>
      <c r="N28" s="28">
        <v>1</v>
      </c>
      <c r="O28" s="29">
        <v>1</v>
      </c>
      <c r="P28" s="30">
        <v>1</v>
      </c>
      <c r="Q28" s="7" t="s">
        <v>6</v>
      </c>
      <c r="R28" s="36"/>
      <c r="S28" s="37">
        <v>1</v>
      </c>
      <c r="T28" s="1">
        <v>1</v>
      </c>
      <c r="U28" s="1">
        <v>1</v>
      </c>
      <c r="V28" s="1">
        <v>1</v>
      </c>
      <c r="W28" s="40">
        <v>1</v>
      </c>
      <c r="X28" s="1">
        <v>1</v>
      </c>
      <c r="Y28" s="1">
        <v>1</v>
      </c>
      <c r="Z28" s="29">
        <v>1</v>
      </c>
      <c r="AA28" s="7" t="s">
        <v>4</v>
      </c>
      <c r="AB28" s="36">
        <v>1</v>
      </c>
      <c r="AC28" s="1">
        <v>1</v>
      </c>
      <c r="AD28" s="1"/>
      <c r="AE28" s="40">
        <v>1</v>
      </c>
      <c r="AF28" s="1">
        <v>1</v>
      </c>
      <c r="AG28" s="1">
        <v>1</v>
      </c>
      <c r="AH28" s="33">
        <v>1</v>
      </c>
      <c r="AI28" s="1">
        <v>1</v>
      </c>
      <c r="AJ28" s="1">
        <v>1</v>
      </c>
      <c r="AK28" s="33">
        <v>1</v>
      </c>
      <c r="AL28" s="8" t="str">
        <f t="shared" si="2"/>
        <v>DA</v>
      </c>
      <c r="AM28" s="9">
        <v>28</v>
      </c>
      <c r="AN28" s="9">
        <f t="shared" si="0"/>
        <v>4</v>
      </c>
      <c r="AO28" s="3">
        <v>42</v>
      </c>
      <c r="AP28">
        <f t="shared" si="1"/>
        <v>4</v>
      </c>
      <c r="AQ28" t="s">
        <v>65</v>
      </c>
      <c r="AR28" t="s">
        <v>68</v>
      </c>
      <c r="AS28" s="4">
        <v>0.5</v>
      </c>
      <c r="AT28" s="3"/>
      <c r="AU28" t="str">
        <f t="shared" si="3"/>
        <v/>
      </c>
      <c r="BB28" s="3"/>
      <c r="BC28" s="3"/>
      <c r="BD28" s="3"/>
      <c r="BE28" s="3"/>
      <c r="BF28" s="3"/>
    </row>
    <row r="29" spans="1:58" x14ac:dyDescent="0.3">
      <c r="A29" s="1">
        <v>26</v>
      </c>
      <c r="B29" s="1">
        <v>63043949</v>
      </c>
      <c r="C29" s="7" t="s">
        <v>27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28">
        <v>1</v>
      </c>
      <c r="O29" s="29">
        <v>1</v>
      </c>
      <c r="P29" s="30">
        <v>1</v>
      </c>
      <c r="Q29" s="7" t="s">
        <v>6</v>
      </c>
      <c r="R29" s="36"/>
      <c r="S29" s="1">
        <v>1</v>
      </c>
      <c r="T29" s="37">
        <v>1</v>
      </c>
      <c r="U29" s="1">
        <v>1</v>
      </c>
      <c r="V29" s="1">
        <v>1</v>
      </c>
      <c r="W29" s="40">
        <v>1</v>
      </c>
      <c r="X29" s="1">
        <v>1</v>
      </c>
      <c r="Y29" s="1">
        <v>1</v>
      </c>
      <c r="Z29" s="1">
        <v>1</v>
      </c>
      <c r="AA29" s="7" t="s">
        <v>4</v>
      </c>
      <c r="AB29" s="36">
        <v>1</v>
      </c>
      <c r="AC29" s="1">
        <v>1</v>
      </c>
      <c r="AD29" s="1"/>
      <c r="AE29" s="40">
        <v>1</v>
      </c>
      <c r="AF29" s="1">
        <v>1</v>
      </c>
      <c r="AG29" s="1">
        <v>1</v>
      </c>
      <c r="AH29" s="33">
        <v>1</v>
      </c>
      <c r="AI29" s="1">
        <v>1</v>
      </c>
      <c r="AJ29" s="1">
        <v>1</v>
      </c>
      <c r="AK29" s="33">
        <v>1</v>
      </c>
      <c r="AL29" s="8" t="str">
        <f t="shared" si="2"/>
        <v>DA</v>
      </c>
      <c r="AM29" s="9">
        <v>34</v>
      </c>
      <c r="AN29" s="9">
        <f t="shared" si="0"/>
        <v>5</v>
      </c>
      <c r="AO29" s="3">
        <v>45</v>
      </c>
      <c r="AP29">
        <f t="shared" si="1"/>
        <v>5</v>
      </c>
      <c r="AQ29" t="s">
        <v>65</v>
      </c>
      <c r="AR29" t="s">
        <v>68</v>
      </c>
      <c r="AS29" s="4">
        <v>0.5</v>
      </c>
      <c r="AT29" s="3"/>
      <c r="AU29" t="str">
        <f t="shared" si="3"/>
        <v/>
      </c>
      <c r="BB29" s="3"/>
      <c r="BC29" s="3"/>
      <c r="BD29" s="3"/>
      <c r="BE29" s="3"/>
      <c r="BF29" s="3"/>
    </row>
    <row r="30" spans="1:58" x14ac:dyDescent="0.3">
      <c r="A30" s="1">
        <v>27</v>
      </c>
      <c r="B30" s="1">
        <v>63044119</v>
      </c>
      <c r="C30" s="7" t="s">
        <v>27</v>
      </c>
      <c r="D30" s="1"/>
      <c r="E30" s="1"/>
      <c r="F30" s="1">
        <v>1</v>
      </c>
      <c r="G30" s="1"/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 s="28">
        <v>1</v>
      </c>
      <c r="O30" s="29">
        <v>1</v>
      </c>
      <c r="P30" s="30">
        <v>1</v>
      </c>
      <c r="Q30" s="7" t="s">
        <v>6</v>
      </c>
      <c r="R30" s="36"/>
      <c r="S30" s="1">
        <v>1</v>
      </c>
      <c r="T30" s="37">
        <v>1</v>
      </c>
      <c r="U30" s="1">
        <v>1</v>
      </c>
      <c r="V30" s="1">
        <v>1</v>
      </c>
      <c r="W30" s="40">
        <v>1</v>
      </c>
      <c r="X30" s="1"/>
      <c r="Y30" s="1">
        <v>1</v>
      </c>
      <c r="Z30" s="1">
        <v>1</v>
      </c>
      <c r="AA30" s="7" t="s">
        <v>4</v>
      </c>
      <c r="AB30" s="36">
        <v>1</v>
      </c>
      <c r="AC30" s="1">
        <v>1</v>
      </c>
      <c r="AD30" s="1"/>
      <c r="AE30" s="40">
        <v>1</v>
      </c>
      <c r="AF30" s="1">
        <v>1</v>
      </c>
      <c r="AG30" s="1">
        <v>1</v>
      </c>
      <c r="AH30" s="33">
        <v>1</v>
      </c>
      <c r="AI30" s="1">
        <v>1</v>
      </c>
      <c r="AJ30" s="1">
        <v>1</v>
      </c>
      <c r="AK30" s="33">
        <v>1</v>
      </c>
      <c r="AL30" s="8" t="str">
        <f t="shared" si="2"/>
        <v>DA</v>
      </c>
      <c r="AM30" s="9">
        <v>32</v>
      </c>
      <c r="AN30" s="9">
        <f t="shared" si="0"/>
        <v>5</v>
      </c>
      <c r="AO30" s="3">
        <v>40</v>
      </c>
      <c r="AP30">
        <f t="shared" si="1"/>
        <v>4</v>
      </c>
      <c r="AQ30" t="s">
        <v>65</v>
      </c>
      <c r="AR30" t="s">
        <v>68</v>
      </c>
      <c r="AS30" s="4">
        <v>0.5</v>
      </c>
      <c r="AT30" s="3"/>
      <c r="AU30" t="str">
        <f t="shared" si="3"/>
        <v/>
      </c>
      <c r="BB30" s="3"/>
      <c r="BC30" s="3"/>
      <c r="BD30" s="3"/>
      <c r="BE30" s="3"/>
      <c r="BF30" s="3"/>
    </row>
    <row r="31" spans="1:58" x14ac:dyDescent="0.3">
      <c r="A31" s="1">
        <v>28</v>
      </c>
      <c r="B31" s="1">
        <v>63042322</v>
      </c>
      <c r="C31" s="7" t="s">
        <v>27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28">
        <v>1</v>
      </c>
      <c r="O31" s="29">
        <v>1</v>
      </c>
      <c r="P31" s="30">
        <v>1</v>
      </c>
      <c r="Q31" s="7" t="s">
        <v>6</v>
      </c>
      <c r="R31" s="36"/>
      <c r="S31" s="1">
        <v>1</v>
      </c>
      <c r="T31" s="1">
        <v>1</v>
      </c>
      <c r="U31" s="37">
        <v>1</v>
      </c>
      <c r="V31" s="1">
        <v>1</v>
      </c>
      <c r="W31" s="40">
        <v>1</v>
      </c>
      <c r="X31" s="1">
        <v>1</v>
      </c>
      <c r="Y31" s="1"/>
      <c r="Z31" s="29"/>
      <c r="AA31" s="7" t="s">
        <v>46</v>
      </c>
      <c r="AB31" s="33">
        <v>1</v>
      </c>
      <c r="AC31" s="33">
        <v>1</v>
      </c>
      <c r="AD31" s="33">
        <v>1</v>
      </c>
      <c r="AE31" s="33">
        <v>1</v>
      </c>
      <c r="AF31" s="33">
        <v>1</v>
      </c>
      <c r="AG31" s="33">
        <v>1</v>
      </c>
      <c r="AH31" s="33">
        <v>1</v>
      </c>
      <c r="AI31" s="33">
        <v>1</v>
      </c>
      <c r="AJ31" s="33">
        <v>1</v>
      </c>
      <c r="AK31" s="33">
        <v>1</v>
      </c>
      <c r="AL31" s="8" t="str">
        <f t="shared" si="2"/>
        <v>DA</v>
      </c>
      <c r="AM31" s="9">
        <v>23</v>
      </c>
      <c r="AN31" s="9">
        <f t="shared" si="0"/>
        <v>3</v>
      </c>
      <c r="AO31" s="3">
        <v>23</v>
      </c>
      <c r="AP31">
        <f t="shared" si="1"/>
        <v>1</v>
      </c>
      <c r="AQ31" t="s">
        <v>66</v>
      </c>
      <c r="AR31" t="s">
        <v>69</v>
      </c>
      <c r="AS31" s="34">
        <v>0.54166666666666663</v>
      </c>
      <c r="AT31" s="3"/>
      <c r="AU31" t="str">
        <f t="shared" si="3"/>
        <v/>
      </c>
      <c r="BB31" s="3"/>
      <c r="BC31" s="3"/>
      <c r="BD31" s="3"/>
      <c r="BE31" s="3"/>
      <c r="BF31" s="3"/>
    </row>
    <row r="32" spans="1:58" x14ac:dyDescent="0.3">
      <c r="A32" s="1">
        <v>29</v>
      </c>
      <c r="B32" s="1">
        <v>63044103</v>
      </c>
      <c r="C32" s="7" t="s">
        <v>27</v>
      </c>
      <c r="D32" s="1"/>
      <c r="E32" s="1"/>
      <c r="F32" s="1"/>
      <c r="G32" s="1"/>
      <c r="H32" s="1"/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28">
        <v>1</v>
      </c>
      <c r="O32" s="29">
        <v>1</v>
      </c>
      <c r="P32" s="30">
        <v>1</v>
      </c>
      <c r="Q32" s="7" t="s">
        <v>6</v>
      </c>
      <c r="R32" s="36"/>
      <c r="S32" s="1">
        <v>1</v>
      </c>
      <c r="T32" s="1">
        <v>1</v>
      </c>
      <c r="U32" s="37">
        <v>1</v>
      </c>
      <c r="V32" s="1">
        <v>1</v>
      </c>
      <c r="W32" s="40">
        <v>1</v>
      </c>
      <c r="X32" s="1">
        <v>1</v>
      </c>
      <c r="Y32" s="1"/>
      <c r="Z32" s="1"/>
      <c r="AA32" s="7" t="s">
        <v>4</v>
      </c>
      <c r="AB32" s="36">
        <v>1</v>
      </c>
      <c r="AC32" s="1">
        <v>1</v>
      </c>
      <c r="AD32" s="1"/>
      <c r="AE32" s="40">
        <v>1</v>
      </c>
      <c r="AF32" s="1">
        <v>1</v>
      </c>
      <c r="AG32" s="1">
        <v>1</v>
      </c>
      <c r="AH32" s="33">
        <v>1</v>
      </c>
      <c r="AI32" s="1">
        <v>1</v>
      </c>
      <c r="AJ32" s="1">
        <v>1</v>
      </c>
      <c r="AK32" s="33">
        <v>1</v>
      </c>
      <c r="AL32" s="8" t="str">
        <f t="shared" si="2"/>
        <v>DA</v>
      </c>
      <c r="AM32" s="9">
        <v>33</v>
      </c>
      <c r="AN32" s="9">
        <f t="shared" si="0"/>
        <v>5</v>
      </c>
      <c r="AO32" s="3">
        <v>45</v>
      </c>
      <c r="AP32">
        <f t="shared" si="1"/>
        <v>5</v>
      </c>
      <c r="AQ32" t="s">
        <v>66</v>
      </c>
      <c r="AR32" t="s">
        <v>69</v>
      </c>
      <c r="AS32" s="34">
        <v>0.54166666666666663</v>
      </c>
      <c r="AT32" s="3"/>
      <c r="AU32" t="str">
        <f t="shared" si="3"/>
        <v/>
      </c>
      <c r="BB32" s="3"/>
      <c r="BC32" s="3"/>
      <c r="BD32" s="3"/>
      <c r="BE32" s="3"/>
      <c r="BF32" s="3"/>
    </row>
    <row r="33" spans="1:58" x14ac:dyDescent="0.3">
      <c r="A33" s="1">
        <v>30</v>
      </c>
      <c r="B33" s="1">
        <v>63044054</v>
      </c>
      <c r="C33" s="7" t="s">
        <v>27</v>
      </c>
      <c r="D33" s="1"/>
      <c r="E33" s="1"/>
      <c r="F33" s="1">
        <v>1</v>
      </c>
      <c r="G33" s="1"/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28">
        <v>1</v>
      </c>
      <c r="O33" s="29">
        <v>1</v>
      </c>
      <c r="P33" s="30">
        <v>1</v>
      </c>
      <c r="Q33" s="7" t="s">
        <v>6</v>
      </c>
      <c r="R33" s="36"/>
      <c r="S33" s="1">
        <v>1</v>
      </c>
      <c r="T33" s="1">
        <v>1</v>
      </c>
      <c r="U33" s="1">
        <v>1</v>
      </c>
      <c r="V33" s="37">
        <v>1</v>
      </c>
      <c r="W33" s="40"/>
      <c r="X33" s="1"/>
      <c r="Y33" s="1">
        <v>1</v>
      </c>
      <c r="Z33" s="1">
        <v>1</v>
      </c>
      <c r="AA33" s="7" t="s">
        <v>4</v>
      </c>
      <c r="AB33" s="36">
        <v>1</v>
      </c>
      <c r="AC33" s="1">
        <v>1</v>
      </c>
      <c r="AD33" s="1"/>
      <c r="AE33" s="40">
        <v>1</v>
      </c>
      <c r="AF33" s="1">
        <v>1</v>
      </c>
      <c r="AG33" s="1">
        <v>1</v>
      </c>
      <c r="AH33" s="33">
        <v>1</v>
      </c>
      <c r="AI33" s="1">
        <v>1</v>
      </c>
      <c r="AJ33" s="1">
        <v>1</v>
      </c>
      <c r="AK33" s="33">
        <v>1</v>
      </c>
      <c r="AL33" s="8" t="str">
        <f t="shared" si="2"/>
        <v>DA</v>
      </c>
      <c r="AM33" s="9">
        <v>15</v>
      </c>
      <c r="AN33" s="9">
        <f t="shared" si="0"/>
        <v>1</v>
      </c>
      <c r="AO33" s="3"/>
      <c r="AP33" t="str">
        <f t="shared" si="1"/>
        <v/>
      </c>
      <c r="AS33" s="34"/>
      <c r="AT33" s="3"/>
      <c r="AU33" t="str">
        <f t="shared" si="3"/>
        <v/>
      </c>
      <c r="BB33" s="3"/>
      <c r="BC33" s="3"/>
      <c r="BD33" s="3"/>
      <c r="BE33" s="3"/>
      <c r="BF33" s="3"/>
    </row>
    <row r="34" spans="1:58" x14ac:dyDescent="0.3">
      <c r="A34" s="1">
        <v>31</v>
      </c>
      <c r="B34" s="1">
        <v>63044369</v>
      </c>
      <c r="C34" s="7" t="s">
        <v>27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28">
        <v>1</v>
      </c>
      <c r="O34" s="29">
        <v>1</v>
      </c>
      <c r="P34" s="30">
        <v>1</v>
      </c>
      <c r="Q34" s="7" t="s">
        <v>6</v>
      </c>
      <c r="R34" s="36"/>
      <c r="S34" s="1">
        <v>1</v>
      </c>
      <c r="T34" s="1">
        <v>1</v>
      </c>
      <c r="U34" s="1">
        <v>1</v>
      </c>
      <c r="V34" s="37">
        <v>1</v>
      </c>
      <c r="W34" s="40">
        <v>1</v>
      </c>
      <c r="X34" s="1">
        <v>1</v>
      </c>
      <c r="Y34" s="1">
        <v>1</v>
      </c>
      <c r="Z34" s="1">
        <v>1</v>
      </c>
      <c r="AA34" s="7" t="s">
        <v>4</v>
      </c>
      <c r="AB34" s="36">
        <v>1</v>
      </c>
      <c r="AC34" s="1">
        <v>1</v>
      </c>
      <c r="AD34" s="1"/>
      <c r="AE34" s="40">
        <v>1</v>
      </c>
      <c r="AF34" s="1"/>
      <c r="AG34" s="1">
        <v>1</v>
      </c>
      <c r="AH34" s="33">
        <v>1</v>
      </c>
      <c r="AI34" s="1">
        <v>1</v>
      </c>
      <c r="AJ34" s="1">
        <v>1</v>
      </c>
      <c r="AK34" s="33">
        <v>1</v>
      </c>
      <c r="AL34" s="8" t="str">
        <f t="shared" si="2"/>
        <v>DA</v>
      </c>
      <c r="AM34" s="9">
        <v>33</v>
      </c>
      <c r="AN34" s="9">
        <f t="shared" si="0"/>
        <v>5</v>
      </c>
      <c r="AO34" s="3">
        <v>35</v>
      </c>
      <c r="AP34">
        <f t="shared" si="1"/>
        <v>3</v>
      </c>
      <c r="AQ34" t="s">
        <v>66</v>
      </c>
      <c r="AR34" t="s">
        <v>69</v>
      </c>
      <c r="AS34" s="34">
        <v>0.54166666666666663</v>
      </c>
      <c r="AT34" s="3"/>
      <c r="AU34" t="str">
        <f t="shared" si="3"/>
        <v/>
      </c>
      <c r="BB34" s="3"/>
      <c r="BC34" s="3"/>
      <c r="BD34" s="3"/>
      <c r="BE34" s="3"/>
      <c r="BF34" s="3"/>
    </row>
    <row r="35" spans="1:58" x14ac:dyDescent="0.3">
      <c r="A35" s="1">
        <v>32</v>
      </c>
      <c r="B35" s="1">
        <v>66210200</v>
      </c>
      <c r="C35" s="7" t="s">
        <v>27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28">
        <v>1</v>
      </c>
      <c r="O35" s="29">
        <v>1</v>
      </c>
      <c r="P35" s="30">
        <v>1</v>
      </c>
      <c r="Q35" s="7" t="s">
        <v>6</v>
      </c>
      <c r="R35" s="36"/>
      <c r="S35" s="1">
        <v>1</v>
      </c>
      <c r="T35" s="1">
        <v>1</v>
      </c>
      <c r="U35" s="1">
        <v>1</v>
      </c>
      <c r="V35" s="1">
        <v>1</v>
      </c>
      <c r="W35" s="40">
        <v>1</v>
      </c>
      <c r="X35" s="1"/>
      <c r="Y35" s="1">
        <v>1</v>
      </c>
      <c r="Z35" s="1">
        <v>1</v>
      </c>
      <c r="AA35" s="7" t="s">
        <v>46</v>
      </c>
      <c r="AB35" s="33">
        <v>1</v>
      </c>
      <c r="AC35" s="33">
        <v>1</v>
      </c>
      <c r="AD35" s="33">
        <v>1</v>
      </c>
      <c r="AE35" s="33">
        <v>1</v>
      </c>
      <c r="AF35" s="33">
        <v>1</v>
      </c>
      <c r="AG35" s="33">
        <v>1</v>
      </c>
      <c r="AH35" s="33">
        <v>1</v>
      </c>
      <c r="AI35" s="33">
        <v>1</v>
      </c>
      <c r="AJ35" s="33">
        <v>1</v>
      </c>
      <c r="AK35" s="33">
        <v>1</v>
      </c>
      <c r="AL35" s="8" t="str">
        <f t="shared" si="2"/>
        <v>DA</v>
      </c>
      <c r="AM35" s="9">
        <v>32</v>
      </c>
      <c r="AN35" s="9">
        <f t="shared" si="0"/>
        <v>5</v>
      </c>
      <c r="AO35" s="3">
        <v>41</v>
      </c>
      <c r="AP35">
        <f t="shared" si="1"/>
        <v>4</v>
      </c>
      <c r="AQ35" t="s">
        <v>66</v>
      </c>
      <c r="AR35" t="s">
        <v>69</v>
      </c>
      <c r="AS35" s="34">
        <v>0.54166666666666663</v>
      </c>
      <c r="AT35" s="3"/>
      <c r="AU35" t="str">
        <f t="shared" si="3"/>
        <v/>
      </c>
      <c r="BB35" s="3"/>
      <c r="BC35" s="3"/>
      <c r="BD35" s="3"/>
      <c r="BE35" s="3"/>
      <c r="BF35" s="3"/>
    </row>
    <row r="36" spans="1:58" x14ac:dyDescent="0.3">
      <c r="A36" s="1">
        <v>33</v>
      </c>
      <c r="B36" s="1">
        <v>63044353</v>
      </c>
      <c r="C36" s="7" t="s">
        <v>27</v>
      </c>
      <c r="D36" s="1">
        <v>1</v>
      </c>
      <c r="E36" s="1">
        <v>1</v>
      </c>
      <c r="F36" s="1">
        <v>1</v>
      </c>
      <c r="G36" s="1">
        <v>1</v>
      </c>
      <c r="H36" s="1"/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28">
        <v>1</v>
      </c>
      <c r="O36" s="29">
        <v>1</v>
      </c>
      <c r="P36" s="30">
        <v>1</v>
      </c>
      <c r="Q36" s="7" t="s">
        <v>6</v>
      </c>
      <c r="R36" s="36"/>
      <c r="S36" s="1">
        <v>1</v>
      </c>
      <c r="T36" s="1">
        <v>1</v>
      </c>
      <c r="U36" s="1">
        <v>1</v>
      </c>
      <c r="V36" s="1">
        <v>1</v>
      </c>
      <c r="W36" s="40">
        <v>1</v>
      </c>
      <c r="X36" s="1"/>
      <c r="Y36" s="1">
        <v>1</v>
      </c>
      <c r="Z36" s="1">
        <v>1</v>
      </c>
      <c r="AA36" s="7" t="s">
        <v>4</v>
      </c>
      <c r="AB36" s="36">
        <v>1</v>
      </c>
      <c r="AC36" s="1">
        <v>1</v>
      </c>
      <c r="AD36" s="1"/>
      <c r="AE36" s="40">
        <v>1</v>
      </c>
      <c r="AF36" s="1">
        <v>1</v>
      </c>
      <c r="AG36" s="1">
        <v>1</v>
      </c>
      <c r="AH36" s="33">
        <v>1</v>
      </c>
      <c r="AI36" s="1">
        <v>1</v>
      </c>
      <c r="AJ36" s="1">
        <v>1</v>
      </c>
      <c r="AK36" s="33">
        <v>1</v>
      </c>
      <c r="AL36" s="8" t="str">
        <f t="shared" si="2"/>
        <v>DA</v>
      </c>
      <c r="AM36" s="9">
        <v>25</v>
      </c>
      <c r="AN36" s="9">
        <f t="shared" ref="AN36:AN67" si="4">IF(AM36="","",IF(AM36+0&lt;17,1,IF(AM36+0&lt;=16+INT(MAX(0,MIN(34,MAX($AM:$AM))-16)/4),2,IF(AM36+0&lt;=16+2*INT(MAX(0,MIN(34,MAX($AM:$AM))-16)/4)+IF(MOD(MAX(0,MIN(34,MAX($AM:$AM))-16),4)=3,1,0),3,IF(AM36+0&lt;=16+3*INT(MAX(0,MIN(34,MAX($AM:$AM))-16)/4)+IF(MOD(MAX(0,MIN(34,MAX($AM:$AM))-16),4)=3,1,0)+IF(MOD(MAX(0,MIN(34,MAX($AM:$AM))-16),4)&gt;=2,1,0),4,5)))))</f>
        <v>4</v>
      </c>
      <c r="AO36" s="5">
        <v>47</v>
      </c>
      <c r="AP36">
        <f t="shared" ref="AP36:AP67" si="5">IF(AO36="","",IF(AY$4="","",IF(AO36+0&gt;AY$4,"ERROR",IF(AO36+0&lt;AY$4/2,1,IF(AO36+0&lt;=AY$4/2-1+INT(MAX(0,MIN(AY$4,MAX($AO:$AO))-(AY$4/2-1))/4),2,IF(AO36+0&lt;=AY$4/2-1+2*INT(MAX(0,MIN(AY$4,MAX($AO:$AO))-(AY$4/2-1))/4)+IF(MOD(MAX(0,MIN(AY$4,MAX($AO:$AO))-(AY$4/2-1)),4)=3,1,0),3,IF(AO36+0&lt;=AY$4/2-1+3*INT(MAX(0,MIN(AY$4,MAX($AO:$AO))-(AY$4/2-1))/4)+IF(MOD(MAX(0,MIN(AY$4,MAX($AO:$AO))-(AY$4/2-1)),4)=3,1,0)+IF(MOD(MAX(0,MIN(AY$4,MAX($AO:$AO))-(AY$4/2-1)),4)&gt;=2,1,0),4,5)))))))</f>
        <v>5</v>
      </c>
      <c r="AQ36" t="s">
        <v>66</v>
      </c>
      <c r="AR36" t="s">
        <v>69</v>
      </c>
      <c r="AS36" s="34">
        <v>0.54166666666666663</v>
      </c>
      <c r="AT36" s="3"/>
      <c r="AU36" t="str">
        <f t="shared" si="3"/>
        <v/>
      </c>
      <c r="BB36" s="3"/>
      <c r="BC36" s="3"/>
      <c r="BD36" s="3"/>
      <c r="BE36" s="3"/>
      <c r="BF36" s="3"/>
    </row>
    <row r="37" spans="1:58" x14ac:dyDescent="0.3">
      <c r="A37" s="1">
        <v>34</v>
      </c>
      <c r="B37" s="1">
        <v>63041190</v>
      </c>
      <c r="C37" s="7" t="s">
        <v>27</v>
      </c>
      <c r="D37" s="1"/>
      <c r="E37" s="1"/>
      <c r="F37" s="1">
        <v>1</v>
      </c>
      <c r="G37" s="1"/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28">
        <v>1</v>
      </c>
      <c r="O37" s="29">
        <v>1</v>
      </c>
      <c r="P37" s="30"/>
      <c r="Q37" s="7" t="s">
        <v>6</v>
      </c>
      <c r="R37" s="36"/>
      <c r="S37" s="1">
        <v>1</v>
      </c>
      <c r="T37" s="1">
        <v>1</v>
      </c>
      <c r="U37" s="1">
        <v>1</v>
      </c>
      <c r="V37" s="1"/>
      <c r="W37" s="40">
        <v>1</v>
      </c>
      <c r="X37" s="37">
        <v>1</v>
      </c>
      <c r="Y37" s="1">
        <v>1</v>
      </c>
      <c r="Z37" s="1">
        <v>1</v>
      </c>
      <c r="AA37" s="7" t="s">
        <v>2</v>
      </c>
      <c r="AB37" s="36">
        <v>1</v>
      </c>
      <c r="AC37" s="1">
        <v>1</v>
      </c>
      <c r="AD37" s="33">
        <v>1</v>
      </c>
      <c r="AE37" s="33">
        <v>1</v>
      </c>
      <c r="AF37" s="1">
        <v>1</v>
      </c>
      <c r="AG37" s="1"/>
      <c r="AH37" s="33">
        <v>1</v>
      </c>
      <c r="AI37" s="1">
        <v>1</v>
      </c>
      <c r="AJ37" s="33">
        <v>1</v>
      </c>
      <c r="AK37" s="33">
        <v>1</v>
      </c>
      <c r="AL37" s="8" t="str">
        <f t="shared" si="2"/>
        <v>DA</v>
      </c>
      <c r="AN37" s="9" t="str">
        <f t="shared" si="4"/>
        <v/>
      </c>
      <c r="AO37" s="3"/>
      <c r="AP37" t="str">
        <f t="shared" si="5"/>
        <v/>
      </c>
      <c r="AS37" s="41"/>
      <c r="AT37" s="3"/>
      <c r="AU37" t="str">
        <f t="shared" si="3"/>
        <v/>
      </c>
      <c r="BB37" s="3"/>
      <c r="BC37" s="3"/>
      <c r="BD37" s="3"/>
      <c r="BE37" s="3"/>
      <c r="BF37" s="3"/>
    </row>
    <row r="38" spans="1:58" x14ac:dyDescent="0.3">
      <c r="A38" s="1">
        <v>35</v>
      </c>
      <c r="B38" s="1">
        <v>63043996</v>
      </c>
      <c r="C38" s="7" t="s">
        <v>27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28">
        <v>1</v>
      </c>
      <c r="O38" s="29">
        <v>1</v>
      </c>
      <c r="P38" s="30">
        <v>1</v>
      </c>
      <c r="Q38" s="7" t="s">
        <v>6</v>
      </c>
      <c r="R38" s="36"/>
      <c r="S38" s="1">
        <v>1</v>
      </c>
      <c r="T38" s="1">
        <v>1</v>
      </c>
      <c r="U38" s="1">
        <v>1</v>
      </c>
      <c r="V38" s="1">
        <v>1</v>
      </c>
      <c r="W38" s="40">
        <v>1</v>
      </c>
      <c r="X38" s="37">
        <v>1</v>
      </c>
      <c r="Y38" s="1">
        <v>1</v>
      </c>
      <c r="Z38" s="1">
        <v>1</v>
      </c>
      <c r="AA38" s="7" t="s">
        <v>2</v>
      </c>
      <c r="AB38" s="36">
        <v>1</v>
      </c>
      <c r="AC38" s="1">
        <v>1</v>
      </c>
      <c r="AD38" s="33">
        <v>1</v>
      </c>
      <c r="AE38" s="33">
        <v>1</v>
      </c>
      <c r="AF38" s="1">
        <v>1</v>
      </c>
      <c r="AG38" s="1">
        <v>1</v>
      </c>
      <c r="AH38" s="33">
        <v>1</v>
      </c>
      <c r="AI38" s="1">
        <v>1</v>
      </c>
      <c r="AJ38" s="33">
        <v>1</v>
      </c>
      <c r="AK38" s="33">
        <v>1</v>
      </c>
      <c r="AL38" s="8" t="str">
        <f t="shared" si="2"/>
        <v>DA</v>
      </c>
      <c r="AM38" s="9">
        <v>27</v>
      </c>
      <c r="AN38" s="9">
        <f t="shared" si="4"/>
        <v>4</v>
      </c>
      <c r="AO38" s="3">
        <v>36</v>
      </c>
      <c r="AP38">
        <f t="shared" si="5"/>
        <v>3</v>
      </c>
      <c r="AQ38" t="s">
        <v>66</v>
      </c>
      <c r="AR38" t="s">
        <v>69</v>
      </c>
      <c r="AS38" s="34">
        <v>0.54166666666666663</v>
      </c>
      <c r="AT38" s="3"/>
      <c r="AU38" t="str">
        <f t="shared" si="3"/>
        <v/>
      </c>
      <c r="BB38" s="3"/>
      <c r="BC38" s="3"/>
      <c r="BD38" s="3"/>
      <c r="BE38" s="3"/>
      <c r="BF38" s="3"/>
    </row>
    <row r="39" spans="1:58" x14ac:dyDescent="0.3">
      <c r="A39" s="1">
        <v>36</v>
      </c>
      <c r="B39" s="1">
        <v>63043933</v>
      </c>
      <c r="C39" s="7" t="s">
        <v>27</v>
      </c>
      <c r="D39" s="1"/>
      <c r="E39" s="1">
        <v>1</v>
      </c>
      <c r="F39" s="1">
        <v>1</v>
      </c>
      <c r="G39" s="1"/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  <c r="N39" s="28">
        <v>1</v>
      </c>
      <c r="O39" s="29">
        <v>1</v>
      </c>
      <c r="P39" s="30">
        <v>1</v>
      </c>
      <c r="Q39" s="7" t="s">
        <v>6</v>
      </c>
      <c r="R39" s="36"/>
      <c r="S39" s="1">
        <v>1</v>
      </c>
      <c r="T39" s="1">
        <v>1</v>
      </c>
      <c r="U39" s="1">
        <v>1</v>
      </c>
      <c r="V39" s="1">
        <v>1</v>
      </c>
      <c r="W39" s="40">
        <v>1</v>
      </c>
      <c r="X39" s="1">
        <v>1</v>
      </c>
      <c r="Y39" s="37">
        <v>1</v>
      </c>
      <c r="Z39" s="1">
        <v>1</v>
      </c>
      <c r="AA39" s="7" t="s">
        <v>2</v>
      </c>
      <c r="AB39" s="36">
        <v>1</v>
      </c>
      <c r="AC39" s="1">
        <v>1</v>
      </c>
      <c r="AD39" s="33">
        <v>1</v>
      </c>
      <c r="AE39" s="33">
        <v>1</v>
      </c>
      <c r="AF39" s="1">
        <v>1</v>
      </c>
      <c r="AG39" s="1">
        <v>1</v>
      </c>
      <c r="AH39" s="33">
        <v>1</v>
      </c>
      <c r="AI39" s="1">
        <v>1</v>
      </c>
      <c r="AJ39" s="33">
        <v>1</v>
      </c>
      <c r="AK39" s="33">
        <v>1</v>
      </c>
      <c r="AL39" s="8" t="str">
        <f t="shared" si="2"/>
        <v>DA</v>
      </c>
      <c r="AM39" s="9">
        <v>32</v>
      </c>
      <c r="AN39" s="9">
        <f t="shared" si="4"/>
        <v>5</v>
      </c>
      <c r="AO39" s="3">
        <v>45</v>
      </c>
      <c r="AP39">
        <f t="shared" si="5"/>
        <v>5</v>
      </c>
      <c r="AQ39" t="s">
        <v>66</v>
      </c>
      <c r="AR39" t="s">
        <v>69</v>
      </c>
      <c r="AS39" s="34">
        <v>0.54166666666666663</v>
      </c>
      <c r="AT39" s="3"/>
      <c r="AU39" t="str">
        <f t="shared" si="3"/>
        <v/>
      </c>
      <c r="BB39" s="3"/>
      <c r="BC39" s="3"/>
      <c r="BD39" s="3"/>
      <c r="BE39" s="3"/>
      <c r="BF39" s="3"/>
    </row>
    <row r="40" spans="1:58" x14ac:dyDescent="0.3">
      <c r="A40" s="1">
        <v>37</v>
      </c>
      <c r="B40" s="1">
        <v>63044075</v>
      </c>
      <c r="C40" s="42" t="s">
        <v>27</v>
      </c>
      <c r="D40" s="43">
        <v>1</v>
      </c>
      <c r="E40" s="43">
        <v>1</v>
      </c>
      <c r="F40" s="43">
        <v>1</v>
      </c>
      <c r="G40" s="43">
        <v>1</v>
      </c>
      <c r="H40" s="43">
        <v>1</v>
      </c>
      <c r="I40" s="43">
        <v>1</v>
      </c>
      <c r="J40" s="43">
        <v>1</v>
      </c>
      <c r="K40" s="43">
        <v>1</v>
      </c>
      <c r="L40" s="43">
        <v>1</v>
      </c>
      <c r="M40" s="43">
        <v>1</v>
      </c>
      <c r="N40" s="44">
        <v>1</v>
      </c>
      <c r="O40" s="45">
        <v>1</v>
      </c>
      <c r="P40" s="46">
        <v>1</v>
      </c>
      <c r="Q40" s="7" t="s">
        <v>6</v>
      </c>
      <c r="R40" s="36"/>
      <c r="S40" s="1">
        <v>1</v>
      </c>
      <c r="T40" s="1">
        <v>1</v>
      </c>
      <c r="U40" s="1">
        <v>1</v>
      </c>
      <c r="V40" s="1">
        <v>1</v>
      </c>
      <c r="W40" s="40">
        <v>1</v>
      </c>
      <c r="X40" s="1">
        <v>1</v>
      </c>
      <c r="Y40" s="37">
        <v>1</v>
      </c>
      <c r="Z40" s="1">
        <v>1</v>
      </c>
      <c r="AA40" s="7" t="s">
        <v>2</v>
      </c>
      <c r="AB40" s="47">
        <v>1</v>
      </c>
      <c r="AC40" s="43">
        <v>1</v>
      </c>
      <c r="AD40" s="33">
        <v>1</v>
      </c>
      <c r="AE40" s="33">
        <v>1</v>
      </c>
      <c r="AF40" s="1">
        <v>1</v>
      </c>
      <c r="AG40" s="43">
        <v>1</v>
      </c>
      <c r="AH40" s="33">
        <v>1</v>
      </c>
      <c r="AI40" s="43">
        <v>1</v>
      </c>
      <c r="AJ40" s="33">
        <v>1</v>
      </c>
      <c r="AK40" s="33">
        <v>1</v>
      </c>
      <c r="AL40" s="8" t="str">
        <f t="shared" si="2"/>
        <v>DA</v>
      </c>
      <c r="AM40" s="9">
        <v>34</v>
      </c>
      <c r="AN40" s="9">
        <f t="shared" si="4"/>
        <v>5</v>
      </c>
      <c r="AO40" s="3">
        <v>38</v>
      </c>
      <c r="AP40">
        <f t="shared" si="5"/>
        <v>4</v>
      </c>
      <c r="AQ40" t="s">
        <v>66</v>
      </c>
      <c r="AR40" t="s">
        <v>69</v>
      </c>
      <c r="AS40" s="34">
        <v>0.54166666666666663</v>
      </c>
      <c r="AT40" s="3"/>
      <c r="AU40" t="str">
        <f t="shared" si="3"/>
        <v/>
      </c>
      <c r="BB40" s="3"/>
      <c r="BC40" s="3"/>
      <c r="BD40" s="3"/>
      <c r="BE40" s="3"/>
      <c r="BF40" s="3"/>
    </row>
    <row r="41" spans="1:58" x14ac:dyDescent="0.3">
      <c r="A41" s="1">
        <v>38</v>
      </c>
      <c r="B41" s="1">
        <v>346008542</v>
      </c>
      <c r="C41" s="7" t="s">
        <v>27</v>
      </c>
      <c r="D41" s="1"/>
      <c r="E41" s="1"/>
      <c r="F41" s="1">
        <v>1</v>
      </c>
      <c r="G41" s="1"/>
      <c r="H41" s="1"/>
      <c r="I41" s="1"/>
      <c r="J41" s="1"/>
      <c r="K41" s="1">
        <v>1</v>
      </c>
      <c r="L41" s="1">
        <v>1</v>
      </c>
      <c r="M41" s="1">
        <v>1</v>
      </c>
      <c r="N41" s="28"/>
      <c r="O41" s="29"/>
      <c r="P41" s="30"/>
      <c r="Q41" s="7" t="s">
        <v>6</v>
      </c>
      <c r="R41" s="36"/>
      <c r="S41" s="1">
        <v>1</v>
      </c>
      <c r="T41" s="1"/>
      <c r="U41" s="1"/>
      <c r="V41" s="1"/>
      <c r="W41" s="40">
        <v>1</v>
      </c>
      <c r="X41" s="1"/>
      <c r="Y41" s="1"/>
      <c r="Z41" s="37"/>
      <c r="AA41" s="7" t="s">
        <v>2</v>
      </c>
      <c r="AB41" s="36">
        <v>1</v>
      </c>
      <c r="AC41" s="33"/>
      <c r="AD41" s="33"/>
      <c r="AE41" s="33"/>
      <c r="AF41" s="1"/>
      <c r="AG41" s="1">
        <v>1</v>
      </c>
      <c r="AH41" s="33">
        <v>1</v>
      </c>
      <c r="AI41" s="33">
        <v>1</v>
      </c>
      <c r="AJ41" s="33">
        <v>1</v>
      </c>
      <c r="AK41" s="33">
        <v>1</v>
      </c>
      <c r="AL41" s="8" t="str">
        <f t="shared" si="2"/>
        <v>ne</v>
      </c>
      <c r="AN41" s="9" t="str">
        <f t="shared" si="4"/>
        <v/>
      </c>
      <c r="AO41" s="3"/>
      <c r="AP41" t="str">
        <f t="shared" si="5"/>
        <v/>
      </c>
      <c r="AS41" s="41"/>
      <c r="AT41" s="3"/>
      <c r="AU41" t="str">
        <f t="shared" si="3"/>
        <v/>
      </c>
      <c r="BB41" s="3"/>
      <c r="BC41" s="3"/>
      <c r="BD41" s="3"/>
      <c r="BE41" s="3"/>
      <c r="BF41" s="3"/>
    </row>
    <row r="42" spans="1:58" x14ac:dyDescent="0.3">
      <c r="A42" s="1">
        <v>39</v>
      </c>
      <c r="B42" s="1">
        <v>177056811</v>
      </c>
      <c r="C42" s="48" t="s">
        <v>27</v>
      </c>
      <c r="D42" s="49">
        <v>1</v>
      </c>
      <c r="E42" s="49"/>
      <c r="F42" s="49">
        <v>1</v>
      </c>
      <c r="G42" s="49">
        <v>1</v>
      </c>
      <c r="H42" s="49">
        <v>1</v>
      </c>
      <c r="I42" s="49">
        <v>1</v>
      </c>
      <c r="J42" s="49"/>
      <c r="K42" s="49">
        <v>1</v>
      </c>
      <c r="L42" s="49">
        <v>1</v>
      </c>
      <c r="M42" s="49">
        <v>1</v>
      </c>
      <c r="N42" s="50">
        <v>1</v>
      </c>
      <c r="O42" s="51">
        <v>1</v>
      </c>
      <c r="P42" s="52">
        <v>1</v>
      </c>
      <c r="Q42" s="7" t="s">
        <v>6</v>
      </c>
      <c r="R42" s="36"/>
      <c r="S42" s="1">
        <v>1</v>
      </c>
      <c r="T42" s="1"/>
      <c r="U42" s="1"/>
      <c r="V42" s="1"/>
      <c r="W42" s="40">
        <v>1</v>
      </c>
      <c r="X42" s="1"/>
      <c r="Y42" s="1"/>
      <c r="Z42" s="37"/>
      <c r="AA42" s="7" t="s">
        <v>2</v>
      </c>
      <c r="AB42" s="53">
        <v>1</v>
      </c>
      <c r="AC42" s="49"/>
      <c r="AD42" s="33">
        <v>1</v>
      </c>
      <c r="AE42" s="33">
        <v>1</v>
      </c>
      <c r="AF42" s="1">
        <v>1</v>
      </c>
      <c r="AG42" s="49">
        <v>1</v>
      </c>
      <c r="AH42" s="33">
        <v>1</v>
      </c>
      <c r="AI42" s="54">
        <v>1</v>
      </c>
      <c r="AJ42" s="33">
        <v>1</v>
      </c>
      <c r="AK42" s="33">
        <v>1</v>
      </c>
      <c r="AL42" s="8" t="str">
        <f t="shared" si="2"/>
        <v>DA</v>
      </c>
      <c r="AM42" s="9">
        <v>29</v>
      </c>
      <c r="AN42" s="9">
        <f t="shared" si="4"/>
        <v>4</v>
      </c>
      <c r="AO42" s="3">
        <v>43</v>
      </c>
      <c r="AP42">
        <f t="shared" si="5"/>
        <v>5</v>
      </c>
      <c r="AQ42" t="s">
        <v>66</v>
      </c>
      <c r="AR42" t="s">
        <v>69</v>
      </c>
      <c r="AS42" s="34">
        <v>0.54166666666666663</v>
      </c>
      <c r="AT42" s="3"/>
      <c r="AU42" t="str">
        <f t="shared" si="3"/>
        <v/>
      </c>
      <c r="BB42" s="3"/>
      <c r="BC42" s="3"/>
      <c r="BD42" s="3"/>
      <c r="BE42" s="3"/>
      <c r="BF42" s="3"/>
    </row>
    <row r="43" spans="1:58" ht="15" thickBot="1" x14ac:dyDescent="0.35">
      <c r="A43" s="55">
        <v>40</v>
      </c>
      <c r="B43" s="55">
        <v>11171443</v>
      </c>
      <c r="C43" s="56" t="s">
        <v>27</v>
      </c>
      <c r="D43" s="55">
        <v>1</v>
      </c>
      <c r="E43" s="55">
        <v>1</v>
      </c>
      <c r="F43" s="55">
        <v>1</v>
      </c>
      <c r="G43" s="55">
        <v>1</v>
      </c>
      <c r="H43" s="55"/>
      <c r="I43" s="55">
        <v>1</v>
      </c>
      <c r="J43" s="55">
        <v>1</v>
      </c>
      <c r="K43" s="55">
        <v>1</v>
      </c>
      <c r="L43" s="55">
        <v>1</v>
      </c>
      <c r="M43" s="55">
        <v>1</v>
      </c>
      <c r="N43" s="57">
        <v>1</v>
      </c>
      <c r="O43" s="58">
        <v>1</v>
      </c>
      <c r="P43" s="59">
        <v>1</v>
      </c>
      <c r="Q43" s="60" t="s">
        <v>6</v>
      </c>
      <c r="R43" s="61"/>
      <c r="S43" s="55">
        <v>1</v>
      </c>
      <c r="T43" s="55">
        <v>1</v>
      </c>
      <c r="U43" s="55">
        <v>1</v>
      </c>
      <c r="V43" s="55">
        <v>1</v>
      </c>
      <c r="W43" s="40">
        <v>1</v>
      </c>
      <c r="X43" s="55">
        <v>1</v>
      </c>
      <c r="Y43" s="55">
        <v>1</v>
      </c>
      <c r="Z43" s="37">
        <v>1</v>
      </c>
      <c r="AA43" s="62" t="s">
        <v>2</v>
      </c>
      <c r="AB43" s="61">
        <v>1</v>
      </c>
      <c r="AC43" s="55">
        <v>1</v>
      </c>
      <c r="AD43" s="33">
        <v>1</v>
      </c>
      <c r="AE43" s="33">
        <v>1</v>
      </c>
      <c r="AF43" s="1">
        <v>1</v>
      </c>
      <c r="AG43" s="55">
        <v>1</v>
      </c>
      <c r="AH43" s="33">
        <v>1</v>
      </c>
      <c r="AI43" s="63">
        <v>1</v>
      </c>
      <c r="AJ43" s="33">
        <v>1</v>
      </c>
      <c r="AK43" s="33">
        <v>1</v>
      </c>
      <c r="AL43" s="8" t="str">
        <f t="shared" si="2"/>
        <v>DA</v>
      </c>
      <c r="AM43" s="9">
        <v>33</v>
      </c>
      <c r="AN43" s="9">
        <f t="shared" si="4"/>
        <v>5</v>
      </c>
      <c r="AO43" s="3">
        <v>49</v>
      </c>
      <c r="AP43">
        <f t="shared" si="5"/>
        <v>5</v>
      </c>
      <c r="AQ43" t="s">
        <v>66</v>
      </c>
      <c r="AR43" t="s">
        <v>69</v>
      </c>
      <c r="AS43" s="34">
        <v>0.54166666666666663</v>
      </c>
      <c r="AT43" s="3"/>
      <c r="AU43" t="str">
        <f t="shared" si="3"/>
        <v/>
      </c>
      <c r="BB43" s="3"/>
      <c r="BC43" s="3"/>
      <c r="BD43" s="3"/>
      <c r="BE43" s="3"/>
      <c r="BF43" s="3"/>
    </row>
    <row r="44" spans="1:58" x14ac:dyDescent="0.3">
      <c r="A44" s="1">
        <v>41</v>
      </c>
      <c r="B44" s="1">
        <v>63044028</v>
      </c>
      <c r="C44" s="7" t="s">
        <v>31</v>
      </c>
      <c r="D44" s="1"/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/>
      <c r="L44" s="1"/>
      <c r="M44" s="1"/>
      <c r="N44" s="28">
        <v>1</v>
      </c>
      <c r="O44" s="29">
        <v>1</v>
      </c>
      <c r="P44" s="30">
        <v>1</v>
      </c>
      <c r="Q44" s="7" t="s">
        <v>5</v>
      </c>
      <c r="R44" s="36"/>
      <c r="S44" s="1"/>
      <c r="T44" s="1">
        <v>1</v>
      </c>
      <c r="U44" s="1"/>
      <c r="V44" s="1">
        <v>1</v>
      </c>
      <c r="W44" s="33">
        <v>1</v>
      </c>
      <c r="X44" s="1">
        <v>1</v>
      </c>
      <c r="Y44" s="1">
        <v>1</v>
      </c>
      <c r="Z44" s="29">
        <v>1</v>
      </c>
      <c r="AA44" s="7" t="s">
        <v>1</v>
      </c>
      <c r="AB44" s="36"/>
      <c r="AC44" s="1">
        <v>1</v>
      </c>
      <c r="AD44" s="33">
        <v>1</v>
      </c>
      <c r="AE44" s="33">
        <v>1</v>
      </c>
      <c r="AF44" s="1"/>
      <c r="AG44" s="1">
        <v>1</v>
      </c>
      <c r="AH44" s="33">
        <v>1</v>
      </c>
      <c r="AI44" s="1">
        <v>1</v>
      </c>
      <c r="AJ44" s="33">
        <v>1</v>
      </c>
      <c r="AK44" s="33">
        <v>1</v>
      </c>
      <c r="AL44" s="8" t="str">
        <f t="shared" si="2"/>
        <v>DA</v>
      </c>
      <c r="AM44" s="9">
        <v>33</v>
      </c>
      <c r="AN44" s="9">
        <f t="shared" si="4"/>
        <v>5</v>
      </c>
      <c r="AO44" s="3">
        <v>42</v>
      </c>
      <c r="AP44">
        <f t="shared" si="5"/>
        <v>4</v>
      </c>
      <c r="AQ44" t="s">
        <v>66</v>
      </c>
      <c r="AR44" t="s">
        <v>69</v>
      </c>
      <c r="AS44" s="34">
        <v>0.54166666666666663</v>
      </c>
      <c r="AT44" s="3"/>
      <c r="AU44" t="str">
        <f t="shared" si="3"/>
        <v/>
      </c>
      <c r="BB44" s="3"/>
      <c r="BC44" s="3"/>
      <c r="BD44" s="3"/>
      <c r="BE44" s="3"/>
      <c r="BF44" s="3"/>
    </row>
    <row r="45" spans="1:58" x14ac:dyDescent="0.3">
      <c r="AN45" s="9" t="str">
        <f t="shared" si="4"/>
        <v/>
      </c>
      <c r="AP45" t="str">
        <f t="shared" si="5"/>
        <v/>
      </c>
      <c r="AU45" t="str">
        <f t="shared" ref="AU45:AU94" si="6">IF(AND(ISNUMBER(AN45),ISNUMBER(AP45),ISNUMBER(AT45)),ROUND(AN45*0.25+AP45*0.25+AT45*0.5,0),"")</f>
        <v/>
      </c>
    </row>
    <row r="46" spans="1:58" x14ac:dyDescent="0.3">
      <c r="AN46" s="9" t="str">
        <f t="shared" si="4"/>
        <v/>
      </c>
      <c r="AP46" t="str">
        <f t="shared" si="5"/>
        <v/>
      </c>
      <c r="AU46" t="str">
        <f t="shared" si="6"/>
        <v/>
      </c>
    </row>
    <row r="47" spans="1:58" x14ac:dyDescent="0.3">
      <c r="AN47" s="9" t="str">
        <f t="shared" si="4"/>
        <v/>
      </c>
      <c r="AP47" t="str">
        <f t="shared" si="5"/>
        <v/>
      </c>
      <c r="AU47" t="str">
        <f t="shared" si="6"/>
        <v/>
      </c>
    </row>
    <row r="48" spans="1:58" x14ac:dyDescent="0.3">
      <c r="AN48" s="9" t="str">
        <f t="shared" si="4"/>
        <v/>
      </c>
      <c r="AP48" t="str">
        <f t="shared" si="5"/>
        <v/>
      </c>
      <c r="AU48" t="str">
        <f t="shared" si="6"/>
        <v/>
      </c>
    </row>
    <row r="49" spans="40:47" x14ac:dyDescent="0.3">
      <c r="AN49" s="9" t="str">
        <f t="shared" si="4"/>
        <v/>
      </c>
      <c r="AP49" t="str">
        <f t="shared" si="5"/>
        <v/>
      </c>
      <c r="AU49" t="str">
        <f t="shared" si="6"/>
        <v/>
      </c>
    </row>
    <row r="50" spans="40:47" x14ac:dyDescent="0.3">
      <c r="AN50" s="9" t="str">
        <f t="shared" si="4"/>
        <v/>
      </c>
      <c r="AP50" t="str">
        <f t="shared" si="5"/>
        <v/>
      </c>
      <c r="AU50" t="str">
        <f t="shared" si="6"/>
        <v/>
      </c>
    </row>
    <row r="51" spans="40:47" x14ac:dyDescent="0.3">
      <c r="AN51" s="9" t="str">
        <f t="shared" si="4"/>
        <v/>
      </c>
      <c r="AP51" t="str">
        <f t="shared" si="5"/>
        <v/>
      </c>
      <c r="AU51" t="str">
        <f t="shared" si="6"/>
        <v/>
      </c>
    </row>
    <row r="52" spans="40:47" x14ac:dyDescent="0.3">
      <c r="AN52" s="9" t="str">
        <f t="shared" si="4"/>
        <v/>
      </c>
      <c r="AP52" t="str">
        <f t="shared" si="5"/>
        <v/>
      </c>
      <c r="AU52" t="str">
        <f t="shared" si="6"/>
        <v/>
      </c>
    </row>
    <row r="53" spans="40:47" x14ac:dyDescent="0.3">
      <c r="AN53" s="9" t="str">
        <f t="shared" si="4"/>
        <v/>
      </c>
      <c r="AP53" t="str">
        <f t="shared" si="5"/>
        <v/>
      </c>
      <c r="AU53" t="str">
        <f t="shared" si="6"/>
        <v/>
      </c>
    </row>
    <row r="54" spans="40:47" x14ac:dyDescent="0.3">
      <c r="AN54" s="9" t="str">
        <f t="shared" si="4"/>
        <v/>
      </c>
      <c r="AP54" t="str">
        <f t="shared" si="5"/>
        <v/>
      </c>
      <c r="AU54" t="str">
        <f t="shared" si="6"/>
        <v/>
      </c>
    </row>
    <row r="55" spans="40:47" x14ac:dyDescent="0.3">
      <c r="AN55" s="9" t="str">
        <f t="shared" si="4"/>
        <v/>
      </c>
      <c r="AP55" t="str">
        <f t="shared" si="5"/>
        <v/>
      </c>
      <c r="AU55" t="str">
        <f t="shared" si="6"/>
        <v/>
      </c>
    </row>
    <row r="56" spans="40:47" x14ac:dyDescent="0.3">
      <c r="AN56" s="9" t="str">
        <f t="shared" si="4"/>
        <v/>
      </c>
      <c r="AP56" t="str">
        <f t="shared" si="5"/>
        <v/>
      </c>
      <c r="AU56" t="str">
        <f t="shared" si="6"/>
        <v/>
      </c>
    </row>
    <row r="57" spans="40:47" x14ac:dyDescent="0.3">
      <c r="AN57" s="9" t="str">
        <f t="shared" si="4"/>
        <v/>
      </c>
      <c r="AP57" t="str">
        <f t="shared" si="5"/>
        <v/>
      </c>
      <c r="AU57" t="str">
        <f t="shared" si="6"/>
        <v/>
      </c>
    </row>
    <row r="58" spans="40:47" x14ac:dyDescent="0.3">
      <c r="AN58" s="9" t="str">
        <f t="shared" si="4"/>
        <v/>
      </c>
      <c r="AP58" t="str">
        <f t="shared" si="5"/>
        <v/>
      </c>
      <c r="AU58" t="str">
        <f t="shared" si="6"/>
        <v/>
      </c>
    </row>
    <row r="59" spans="40:47" x14ac:dyDescent="0.3">
      <c r="AN59" s="9" t="str">
        <f t="shared" si="4"/>
        <v/>
      </c>
      <c r="AP59" t="str">
        <f t="shared" si="5"/>
        <v/>
      </c>
      <c r="AU59" t="str">
        <f t="shared" si="6"/>
        <v/>
      </c>
    </row>
    <row r="60" spans="40:47" x14ac:dyDescent="0.3">
      <c r="AN60" s="9" t="str">
        <f t="shared" si="4"/>
        <v/>
      </c>
      <c r="AP60" t="str">
        <f t="shared" si="5"/>
        <v/>
      </c>
      <c r="AU60" t="str">
        <f t="shared" si="6"/>
        <v/>
      </c>
    </row>
    <row r="61" spans="40:47" x14ac:dyDescent="0.3">
      <c r="AN61" s="9" t="str">
        <f t="shared" si="4"/>
        <v/>
      </c>
      <c r="AP61" t="str">
        <f t="shared" si="5"/>
        <v/>
      </c>
      <c r="AU61" t="str">
        <f t="shared" si="6"/>
        <v/>
      </c>
    </row>
    <row r="62" spans="40:47" x14ac:dyDescent="0.3">
      <c r="AN62" s="9" t="str">
        <f t="shared" si="4"/>
        <v/>
      </c>
      <c r="AP62" t="str">
        <f t="shared" si="5"/>
        <v/>
      </c>
      <c r="AU62" t="str">
        <f t="shared" si="6"/>
        <v/>
      </c>
    </row>
    <row r="63" spans="40:47" x14ac:dyDescent="0.3">
      <c r="AN63" s="9" t="str">
        <f t="shared" si="4"/>
        <v/>
      </c>
      <c r="AP63" t="str">
        <f t="shared" si="5"/>
        <v/>
      </c>
      <c r="AU63" t="str">
        <f t="shared" si="6"/>
        <v/>
      </c>
    </row>
    <row r="64" spans="40:47" x14ac:dyDescent="0.3">
      <c r="AN64" s="9" t="str">
        <f t="shared" si="4"/>
        <v/>
      </c>
      <c r="AP64" t="str">
        <f t="shared" si="5"/>
        <v/>
      </c>
      <c r="AU64" t="str">
        <f t="shared" si="6"/>
        <v/>
      </c>
    </row>
    <row r="65" spans="40:47" x14ac:dyDescent="0.3">
      <c r="AN65" s="9" t="str">
        <f t="shared" si="4"/>
        <v/>
      </c>
      <c r="AP65" t="str">
        <f t="shared" si="5"/>
        <v/>
      </c>
      <c r="AU65" t="str">
        <f t="shared" si="6"/>
        <v/>
      </c>
    </row>
    <row r="66" spans="40:47" x14ac:dyDescent="0.3">
      <c r="AN66" s="9" t="str">
        <f t="shared" si="4"/>
        <v/>
      </c>
      <c r="AP66" t="str">
        <f t="shared" si="5"/>
        <v/>
      </c>
      <c r="AU66" t="str">
        <f t="shared" si="6"/>
        <v/>
      </c>
    </row>
    <row r="67" spans="40:47" x14ac:dyDescent="0.3">
      <c r="AN67" s="9" t="str">
        <f t="shared" si="4"/>
        <v/>
      </c>
      <c r="AP67" t="str">
        <f t="shared" si="5"/>
        <v/>
      </c>
      <c r="AU67" t="str">
        <f t="shared" si="6"/>
        <v/>
      </c>
    </row>
    <row r="68" spans="40:47" x14ac:dyDescent="0.3">
      <c r="AN68" s="9" t="str">
        <f t="shared" ref="AN68:AN99" si="7">IF(AM68="","",IF(AM68+0&lt;17,1,IF(AM68+0&lt;=16+INT(MAX(0,MIN(34,MAX($AM:$AM))-16)/4),2,IF(AM68+0&lt;=16+2*INT(MAX(0,MIN(34,MAX($AM:$AM))-16)/4)+IF(MOD(MAX(0,MIN(34,MAX($AM:$AM))-16),4)=3,1,0),3,IF(AM68+0&lt;=16+3*INT(MAX(0,MIN(34,MAX($AM:$AM))-16)/4)+IF(MOD(MAX(0,MIN(34,MAX($AM:$AM))-16),4)=3,1,0)+IF(MOD(MAX(0,MIN(34,MAX($AM:$AM))-16),4)&gt;=2,1,0),4,5)))))</f>
        <v/>
      </c>
      <c r="AP68" t="str">
        <f t="shared" ref="AP68:AP99" si="8">IF(AO68="","",IF(AY$4="","",IF(AO68+0&gt;AY$4,"ERROR",IF(AO68+0&lt;AY$4/2,1,IF(AO68+0&lt;=AY$4/2-1+INT(MAX(0,MIN(AY$4,MAX($AO:$AO))-(AY$4/2-1))/4),2,IF(AO68+0&lt;=AY$4/2-1+2*INT(MAX(0,MIN(AY$4,MAX($AO:$AO))-(AY$4/2-1))/4)+IF(MOD(MAX(0,MIN(AY$4,MAX($AO:$AO))-(AY$4/2-1)),4)=3,1,0),3,IF(AO68+0&lt;=AY$4/2-1+3*INT(MAX(0,MIN(AY$4,MAX($AO:$AO))-(AY$4/2-1))/4)+IF(MOD(MAX(0,MIN(AY$4,MAX($AO:$AO))-(AY$4/2-1)),4)=3,1,0)+IF(MOD(MAX(0,MIN(AY$4,MAX($AO:$AO))-(AY$4/2-1)),4)&gt;=2,1,0),4,5)))))))</f>
        <v/>
      </c>
      <c r="AU68" t="str">
        <f t="shared" si="6"/>
        <v/>
      </c>
    </row>
    <row r="69" spans="40:47" x14ac:dyDescent="0.3">
      <c r="AN69" s="9" t="str">
        <f t="shared" si="7"/>
        <v/>
      </c>
      <c r="AP69" t="str">
        <f t="shared" si="8"/>
        <v/>
      </c>
      <c r="AU69" t="str">
        <f t="shared" si="6"/>
        <v/>
      </c>
    </row>
    <row r="70" spans="40:47" x14ac:dyDescent="0.3">
      <c r="AN70" s="9" t="str">
        <f t="shared" si="7"/>
        <v/>
      </c>
      <c r="AP70" t="str">
        <f t="shared" si="8"/>
        <v/>
      </c>
      <c r="AU70" t="str">
        <f t="shared" si="6"/>
        <v/>
      </c>
    </row>
    <row r="71" spans="40:47" x14ac:dyDescent="0.3">
      <c r="AN71" s="9" t="str">
        <f t="shared" si="7"/>
        <v/>
      </c>
      <c r="AP71" t="str">
        <f t="shared" si="8"/>
        <v/>
      </c>
      <c r="AU71" t="str">
        <f t="shared" si="6"/>
        <v/>
      </c>
    </row>
    <row r="72" spans="40:47" x14ac:dyDescent="0.3">
      <c r="AN72" s="9" t="str">
        <f t="shared" si="7"/>
        <v/>
      </c>
      <c r="AP72" t="str">
        <f t="shared" si="8"/>
        <v/>
      </c>
      <c r="AU72" t="str">
        <f t="shared" si="6"/>
        <v/>
      </c>
    </row>
    <row r="73" spans="40:47" x14ac:dyDescent="0.3">
      <c r="AN73" s="9" t="str">
        <f t="shared" si="7"/>
        <v/>
      </c>
      <c r="AP73" t="str">
        <f t="shared" si="8"/>
        <v/>
      </c>
      <c r="AU73" t="str">
        <f t="shared" si="6"/>
        <v/>
      </c>
    </row>
    <row r="74" spans="40:47" x14ac:dyDescent="0.3">
      <c r="AN74" s="9" t="str">
        <f t="shared" si="7"/>
        <v/>
      </c>
      <c r="AP74" t="str">
        <f t="shared" si="8"/>
        <v/>
      </c>
      <c r="AU74" t="str">
        <f t="shared" si="6"/>
        <v/>
      </c>
    </row>
    <row r="75" spans="40:47" x14ac:dyDescent="0.3">
      <c r="AN75" s="9" t="str">
        <f t="shared" si="7"/>
        <v/>
      </c>
      <c r="AP75" t="str">
        <f t="shared" si="8"/>
        <v/>
      </c>
      <c r="AU75" t="str">
        <f t="shared" si="6"/>
        <v/>
      </c>
    </row>
    <row r="76" spans="40:47" x14ac:dyDescent="0.3">
      <c r="AN76" s="9" t="str">
        <f t="shared" si="7"/>
        <v/>
      </c>
      <c r="AP76" t="str">
        <f t="shared" si="8"/>
        <v/>
      </c>
      <c r="AU76" t="str">
        <f t="shared" si="6"/>
        <v/>
      </c>
    </row>
    <row r="77" spans="40:47" x14ac:dyDescent="0.3">
      <c r="AN77" s="9" t="str">
        <f t="shared" si="7"/>
        <v/>
      </c>
      <c r="AP77" t="str">
        <f t="shared" si="8"/>
        <v/>
      </c>
      <c r="AU77" t="str">
        <f t="shared" si="6"/>
        <v/>
      </c>
    </row>
    <row r="78" spans="40:47" x14ac:dyDescent="0.3">
      <c r="AN78" s="9" t="str">
        <f t="shared" si="7"/>
        <v/>
      </c>
      <c r="AP78" t="str">
        <f t="shared" si="8"/>
        <v/>
      </c>
      <c r="AU78" t="str">
        <f t="shared" si="6"/>
        <v/>
      </c>
    </row>
    <row r="79" spans="40:47" x14ac:dyDescent="0.3">
      <c r="AN79" s="9" t="str">
        <f t="shared" si="7"/>
        <v/>
      </c>
      <c r="AP79" t="str">
        <f t="shared" si="8"/>
        <v/>
      </c>
      <c r="AU79" t="str">
        <f t="shared" si="6"/>
        <v/>
      </c>
    </row>
    <row r="80" spans="40:47" x14ac:dyDescent="0.3">
      <c r="AN80" s="9" t="str">
        <f t="shared" si="7"/>
        <v/>
      </c>
      <c r="AP80" t="str">
        <f t="shared" si="8"/>
        <v/>
      </c>
      <c r="AU80" t="str">
        <f t="shared" si="6"/>
        <v/>
      </c>
    </row>
    <row r="81" spans="40:47" x14ac:dyDescent="0.3">
      <c r="AN81" s="9" t="str">
        <f t="shared" si="7"/>
        <v/>
      </c>
      <c r="AP81" t="str">
        <f t="shared" si="8"/>
        <v/>
      </c>
      <c r="AU81" t="str">
        <f t="shared" si="6"/>
        <v/>
      </c>
    </row>
    <row r="82" spans="40:47" x14ac:dyDescent="0.3">
      <c r="AN82" s="9" t="str">
        <f t="shared" si="7"/>
        <v/>
      </c>
      <c r="AP82" t="str">
        <f t="shared" si="8"/>
        <v/>
      </c>
      <c r="AU82" t="str">
        <f t="shared" si="6"/>
        <v/>
      </c>
    </row>
    <row r="83" spans="40:47" x14ac:dyDescent="0.3">
      <c r="AN83" s="9" t="str">
        <f t="shared" si="7"/>
        <v/>
      </c>
      <c r="AP83" t="str">
        <f t="shared" si="8"/>
        <v/>
      </c>
      <c r="AU83" t="str">
        <f t="shared" si="6"/>
        <v/>
      </c>
    </row>
    <row r="84" spans="40:47" x14ac:dyDescent="0.3">
      <c r="AN84" s="9" t="str">
        <f t="shared" si="7"/>
        <v/>
      </c>
      <c r="AP84" t="str">
        <f t="shared" si="8"/>
        <v/>
      </c>
      <c r="AU84" t="str">
        <f t="shared" si="6"/>
        <v/>
      </c>
    </row>
    <row r="85" spans="40:47" x14ac:dyDescent="0.3">
      <c r="AN85" s="9" t="str">
        <f t="shared" si="7"/>
        <v/>
      </c>
      <c r="AP85" t="str">
        <f t="shared" si="8"/>
        <v/>
      </c>
      <c r="AU85" t="str">
        <f t="shared" si="6"/>
        <v/>
      </c>
    </row>
    <row r="86" spans="40:47" x14ac:dyDescent="0.3">
      <c r="AN86" s="9" t="str">
        <f t="shared" si="7"/>
        <v/>
      </c>
      <c r="AP86" t="str">
        <f t="shared" si="8"/>
        <v/>
      </c>
      <c r="AU86" t="str">
        <f t="shared" si="6"/>
        <v/>
      </c>
    </row>
    <row r="87" spans="40:47" x14ac:dyDescent="0.3">
      <c r="AN87" s="9" t="str">
        <f t="shared" si="7"/>
        <v/>
      </c>
      <c r="AP87" t="str">
        <f t="shared" si="8"/>
        <v/>
      </c>
      <c r="AU87" t="str">
        <f t="shared" si="6"/>
        <v/>
      </c>
    </row>
    <row r="88" spans="40:47" x14ac:dyDescent="0.3">
      <c r="AN88" s="9" t="str">
        <f t="shared" si="7"/>
        <v/>
      </c>
      <c r="AP88" t="str">
        <f t="shared" si="8"/>
        <v/>
      </c>
      <c r="AU88" t="str">
        <f t="shared" si="6"/>
        <v/>
      </c>
    </row>
    <row r="89" spans="40:47" x14ac:dyDescent="0.3">
      <c r="AN89" s="9" t="str">
        <f t="shared" si="7"/>
        <v/>
      </c>
      <c r="AP89" t="str">
        <f t="shared" si="8"/>
        <v/>
      </c>
      <c r="AU89" t="str">
        <f t="shared" si="6"/>
        <v/>
      </c>
    </row>
    <row r="90" spans="40:47" x14ac:dyDescent="0.3">
      <c r="AN90" s="9" t="str">
        <f t="shared" si="7"/>
        <v/>
      </c>
      <c r="AP90" t="str">
        <f t="shared" si="8"/>
        <v/>
      </c>
      <c r="AU90" t="str">
        <f t="shared" si="6"/>
        <v/>
      </c>
    </row>
    <row r="91" spans="40:47" x14ac:dyDescent="0.3">
      <c r="AN91" s="9" t="str">
        <f t="shared" si="7"/>
        <v/>
      </c>
      <c r="AP91" t="str">
        <f t="shared" si="8"/>
        <v/>
      </c>
      <c r="AU91" t="str">
        <f t="shared" si="6"/>
        <v/>
      </c>
    </row>
    <row r="92" spans="40:47" x14ac:dyDescent="0.3">
      <c r="AN92" s="9" t="str">
        <f t="shared" si="7"/>
        <v/>
      </c>
      <c r="AP92" t="str">
        <f t="shared" si="8"/>
        <v/>
      </c>
      <c r="AU92" t="str">
        <f t="shared" si="6"/>
        <v/>
      </c>
    </row>
    <row r="93" spans="40:47" x14ac:dyDescent="0.3">
      <c r="AN93" s="9" t="str">
        <f t="shared" si="7"/>
        <v/>
      </c>
      <c r="AP93" t="str">
        <f t="shared" si="8"/>
        <v/>
      </c>
      <c r="AU93" t="str">
        <f t="shared" si="6"/>
        <v/>
      </c>
    </row>
    <row r="94" spans="40:47" x14ac:dyDescent="0.3">
      <c r="AN94" s="9" t="str">
        <f t="shared" si="7"/>
        <v/>
      </c>
      <c r="AP94" t="str">
        <f t="shared" si="8"/>
        <v/>
      </c>
      <c r="AU94" t="str">
        <f t="shared" si="6"/>
        <v/>
      </c>
    </row>
    <row r="95" spans="40:47" x14ac:dyDescent="0.3">
      <c r="AN95" s="9" t="str">
        <f t="shared" si="7"/>
        <v/>
      </c>
      <c r="AP95" t="str">
        <f t="shared" si="8"/>
        <v/>
      </c>
      <c r="AU95" t="str">
        <f t="shared" ref="AU95:AU112" si="9">IF(AND(ISNUMBER(AN95),ISNUMBER(AP95),ISNUMBER(AT95)),ROUND(AN95*0.25+AP95*0.25+AT95*0.5,0),"")</f>
        <v/>
      </c>
    </row>
    <row r="96" spans="40:47" x14ac:dyDescent="0.3">
      <c r="AN96" s="9" t="str">
        <f t="shared" si="7"/>
        <v/>
      </c>
      <c r="AP96" t="str">
        <f t="shared" si="8"/>
        <v/>
      </c>
      <c r="AU96" t="str">
        <f t="shared" si="9"/>
        <v/>
      </c>
    </row>
    <row r="97" spans="40:47" x14ac:dyDescent="0.3">
      <c r="AN97" s="9" t="str">
        <f t="shared" si="7"/>
        <v/>
      </c>
      <c r="AP97" t="str">
        <f t="shared" si="8"/>
        <v/>
      </c>
      <c r="AU97" t="str">
        <f t="shared" si="9"/>
        <v/>
      </c>
    </row>
    <row r="98" spans="40:47" x14ac:dyDescent="0.3">
      <c r="AN98" s="9" t="str">
        <f t="shared" si="7"/>
        <v/>
      </c>
      <c r="AP98" t="str">
        <f t="shared" si="8"/>
        <v/>
      </c>
      <c r="AU98" t="str">
        <f t="shared" si="9"/>
        <v/>
      </c>
    </row>
    <row r="99" spans="40:47" x14ac:dyDescent="0.3">
      <c r="AN99" s="9" t="str">
        <f t="shared" si="7"/>
        <v/>
      </c>
      <c r="AP99" t="str">
        <f t="shared" si="8"/>
        <v/>
      </c>
      <c r="AU99" t="str">
        <f t="shared" si="9"/>
        <v/>
      </c>
    </row>
    <row r="100" spans="40:47" x14ac:dyDescent="0.3">
      <c r="AN100" s="9" t="str">
        <f t="shared" ref="AN100:AN112" si="10">IF(AM100="","",IF(AM100+0&lt;17,1,IF(AM100+0&lt;=16+INT(MAX(0,MIN(34,MAX($AM:$AM))-16)/4),2,IF(AM100+0&lt;=16+2*INT(MAX(0,MIN(34,MAX($AM:$AM))-16)/4)+IF(MOD(MAX(0,MIN(34,MAX($AM:$AM))-16),4)=3,1,0),3,IF(AM100+0&lt;=16+3*INT(MAX(0,MIN(34,MAX($AM:$AM))-16)/4)+IF(MOD(MAX(0,MIN(34,MAX($AM:$AM))-16),4)=3,1,0)+IF(MOD(MAX(0,MIN(34,MAX($AM:$AM))-16),4)&gt;=2,1,0),4,5)))))</f>
        <v/>
      </c>
      <c r="AP100" t="str">
        <f t="shared" ref="AP100:AP112" si="11">IF(AO100="","",IF(AY$4="","",IF(AO100+0&gt;AY$4,"ERROR",IF(AO100+0&lt;AY$4/2,1,IF(AO100+0&lt;=AY$4/2-1+INT(MAX(0,MIN(AY$4,MAX($AO:$AO))-(AY$4/2-1))/4),2,IF(AO100+0&lt;=AY$4/2-1+2*INT(MAX(0,MIN(AY$4,MAX($AO:$AO))-(AY$4/2-1))/4)+IF(MOD(MAX(0,MIN(AY$4,MAX($AO:$AO))-(AY$4/2-1)),4)=3,1,0),3,IF(AO100+0&lt;=AY$4/2-1+3*INT(MAX(0,MIN(AY$4,MAX($AO:$AO))-(AY$4/2-1))/4)+IF(MOD(MAX(0,MIN(AY$4,MAX($AO:$AO))-(AY$4/2-1)),4)=3,1,0)+IF(MOD(MAX(0,MIN(AY$4,MAX($AO:$AO))-(AY$4/2-1)),4)&gt;=2,1,0),4,5)))))))</f>
        <v/>
      </c>
      <c r="AU100" t="str">
        <f t="shared" si="9"/>
        <v/>
      </c>
    </row>
    <row r="101" spans="40:47" x14ac:dyDescent="0.3">
      <c r="AN101" s="9" t="str">
        <f t="shared" si="10"/>
        <v/>
      </c>
      <c r="AP101" t="str">
        <f t="shared" si="11"/>
        <v/>
      </c>
      <c r="AU101" t="str">
        <f t="shared" si="9"/>
        <v/>
      </c>
    </row>
    <row r="102" spans="40:47" x14ac:dyDescent="0.3">
      <c r="AN102" s="9" t="str">
        <f t="shared" si="10"/>
        <v/>
      </c>
      <c r="AP102" t="str">
        <f t="shared" si="11"/>
        <v/>
      </c>
      <c r="AU102" t="str">
        <f t="shared" si="9"/>
        <v/>
      </c>
    </row>
    <row r="103" spans="40:47" x14ac:dyDescent="0.3">
      <c r="AN103" s="9" t="str">
        <f t="shared" si="10"/>
        <v/>
      </c>
      <c r="AP103" t="str">
        <f t="shared" si="11"/>
        <v/>
      </c>
      <c r="AU103" t="str">
        <f t="shared" si="9"/>
        <v/>
      </c>
    </row>
    <row r="104" spans="40:47" x14ac:dyDescent="0.3">
      <c r="AN104" s="9" t="str">
        <f t="shared" si="10"/>
        <v/>
      </c>
      <c r="AP104" t="str">
        <f t="shared" si="11"/>
        <v/>
      </c>
      <c r="AU104" t="str">
        <f t="shared" si="9"/>
        <v/>
      </c>
    </row>
    <row r="105" spans="40:47" x14ac:dyDescent="0.3">
      <c r="AN105" s="9" t="str">
        <f t="shared" si="10"/>
        <v/>
      </c>
      <c r="AP105" t="str">
        <f t="shared" si="11"/>
        <v/>
      </c>
      <c r="AU105" t="str">
        <f t="shared" si="9"/>
        <v/>
      </c>
    </row>
    <row r="106" spans="40:47" x14ac:dyDescent="0.3">
      <c r="AN106" s="9" t="str">
        <f t="shared" si="10"/>
        <v/>
      </c>
      <c r="AP106" t="str">
        <f t="shared" si="11"/>
        <v/>
      </c>
      <c r="AU106" t="str">
        <f t="shared" si="9"/>
        <v/>
      </c>
    </row>
    <row r="107" spans="40:47" x14ac:dyDescent="0.3">
      <c r="AN107" s="9" t="str">
        <f t="shared" si="10"/>
        <v/>
      </c>
      <c r="AP107" t="str">
        <f t="shared" si="11"/>
        <v/>
      </c>
      <c r="AU107" t="str">
        <f t="shared" si="9"/>
        <v/>
      </c>
    </row>
    <row r="108" spans="40:47" x14ac:dyDescent="0.3">
      <c r="AN108" s="9" t="str">
        <f t="shared" si="10"/>
        <v/>
      </c>
      <c r="AP108" t="str">
        <f t="shared" si="11"/>
        <v/>
      </c>
      <c r="AU108" t="str">
        <f t="shared" si="9"/>
        <v/>
      </c>
    </row>
    <row r="109" spans="40:47" x14ac:dyDescent="0.3">
      <c r="AN109" s="9" t="str">
        <f t="shared" si="10"/>
        <v/>
      </c>
      <c r="AP109" t="str">
        <f t="shared" si="11"/>
        <v/>
      </c>
      <c r="AU109" t="str">
        <f t="shared" si="9"/>
        <v/>
      </c>
    </row>
    <row r="110" spans="40:47" x14ac:dyDescent="0.3">
      <c r="AN110" s="9" t="str">
        <f t="shared" si="10"/>
        <v/>
      </c>
      <c r="AP110" t="str">
        <f t="shared" si="11"/>
        <v/>
      </c>
      <c r="AU110" t="str">
        <f t="shared" si="9"/>
        <v/>
      </c>
    </row>
    <row r="111" spans="40:47" x14ac:dyDescent="0.3">
      <c r="AN111" s="9" t="str">
        <f t="shared" si="10"/>
        <v/>
      </c>
      <c r="AP111" t="str">
        <f t="shared" si="11"/>
        <v/>
      </c>
      <c r="AU111" t="str">
        <f t="shared" si="9"/>
        <v/>
      </c>
    </row>
    <row r="112" spans="40:47" x14ac:dyDescent="0.3">
      <c r="AN112" s="9" t="str">
        <f t="shared" si="10"/>
        <v/>
      </c>
      <c r="AP112" t="str">
        <f t="shared" si="11"/>
        <v/>
      </c>
      <c r="AU112" t="str">
        <f t="shared" si="9"/>
        <v/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VjezbovneGrupe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Ljubo Znaor</dc:creator>
  <cp:keywords/>
  <dc:description/>
  <cp:lastModifiedBy>Anita Rančić</cp:lastModifiedBy>
  <cp:revision/>
  <cp:lastPrinted>2022-07-20T06:11:57Z</cp:lastPrinted>
  <dcterms:created xsi:type="dcterms:W3CDTF">2020-11-08T21:44:34Z</dcterms:created>
  <dcterms:modified xsi:type="dcterms:W3CDTF">2026-02-03T10:54:19Z</dcterms:modified>
  <cp:category/>
  <cp:contentStatus/>
</cp:coreProperties>
</file>